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terG/Documents/Hart Wealth Documents/"/>
    </mc:Choice>
  </mc:AlternateContent>
  <bookViews>
    <workbookView xWindow="0" yWindow="460" windowWidth="25600" windowHeight="15460" tabRatio="500" activeTab="1"/>
  </bookViews>
  <sheets>
    <sheet name="Budget" sheetId="1" r:id="rId1"/>
    <sheet name="Budget Breakdown" sheetId="3" r:id="rId2"/>
    <sheet name="Sheet2" sheetId="2" state="hidden" r:id="rId3"/>
  </sheets>
  <externalReferences>
    <externalReference r:id="rId4"/>
  </externalReferences>
  <definedNames>
    <definedName name="Frequency">[1]Sheet2!$A$1:$A$5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33" i="1"/>
  <c r="E8" i="1"/>
  <c r="E9" i="1"/>
  <c r="E10" i="1"/>
  <c r="E11" i="1"/>
  <c r="E12" i="1"/>
  <c r="E13" i="1"/>
  <c r="E14" i="1"/>
  <c r="E15" i="1"/>
  <c r="E19" i="1"/>
  <c r="E16" i="1"/>
  <c r="E17" i="1"/>
  <c r="E18" i="1"/>
  <c r="E29" i="1"/>
  <c r="E30" i="1"/>
  <c r="E31" i="1"/>
  <c r="E32" i="1"/>
  <c r="E34" i="1"/>
  <c r="B25" i="1"/>
  <c r="B11" i="1"/>
  <c r="E55" i="1"/>
  <c r="E51" i="1"/>
  <c r="E54" i="1"/>
  <c r="E49" i="1"/>
  <c r="E50" i="1"/>
  <c r="E52" i="1"/>
  <c r="E53" i="1"/>
  <c r="E56" i="1"/>
  <c r="E57" i="1"/>
  <c r="B2" i="2"/>
  <c r="A2" i="2"/>
  <c r="E149" i="1"/>
  <c r="E141" i="1"/>
  <c r="E142" i="1"/>
  <c r="E124" i="1"/>
  <c r="E113" i="1"/>
  <c r="E112" i="1"/>
  <c r="E100" i="1"/>
  <c r="E88" i="1"/>
  <c r="E76" i="1"/>
  <c r="E77" i="1"/>
  <c r="E65" i="1"/>
  <c r="E44" i="1"/>
  <c r="E43" i="1"/>
  <c r="E39" i="1"/>
  <c r="E60" i="1"/>
  <c r="E62" i="1"/>
  <c r="E70" i="1"/>
  <c r="E71" i="1"/>
  <c r="E72" i="1"/>
  <c r="E73" i="1"/>
  <c r="E78" i="1"/>
  <c r="E82" i="1"/>
  <c r="E85" i="1"/>
  <c r="E93" i="1"/>
  <c r="E94" i="1"/>
  <c r="E105" i="1"/>
  <c r="E106" i="1"/>
  <c r="E108" i="1"/>
  <c r="E118" i="1"/>
  <c r="E119" i="1"/>
  <c r="E120" i="1"/>
  <c r="E121" i="1"/>
  <c r="E129" i="1"/>
  <c r="E131" i="1"/>
  <c r="E148" i="1"/>
  <c r="B28" i="1"/>
  <c r="B14" i="1"/>
  <c r="B18" i="1"/>
  <c r="B12" i="2"/>
  <c r="E45" i="1"/>
  <c r="E40" i="1"/>
  <c r="E41" i="1"/>
  <c r="E42" i="1"/>
  <c r="E46" i="1"/>
  <c r="B1" i="2"/>
  <c r="E61" i="1"/>
  <c r="E63" i="1"/>
  <c r="E64" i="1"/>
  <c r="E66" i="1"/>
  <c r="E67" i="1"/>
  <c r="B3" i="2"/>
  <c r="E74" i="1"/>
  <c r="E75" i="1"/>
  <c r="E79" i="1"/>
  <c r="B4" i="2"/>
  <c r="E83" i="1"/>
  <c r="E84" i="1"/>
  <c r="E86" i="1"/>
  <c r="E87" i="1"/>
  <c r="E89" i="1"/>
  <c r="E90" i="1"/>
  <c r="B5" i="2"/>
  <c r="E95" i="1"/>
  <c r="E96" i="1"/>
  <c r="E97" i="1"/>
  <c r="E98" i="1"/>
  <c r="E99" i="1"/>
  <c r="E101" i="1"/>
  <c r="E102" i="1"/>
  <c r="B6" i="2"/>
  <c r="E110" i="1"/>
  <c r="E111" i="1"/>
  <c r="E107" i="1"/>
  <c r="E109" i="1"/>
  <c r="E114" i="1"/>
  <c r="E115" i="1"/>
  <c r="B7" i="2"/>
  <c r="E122" i="1"/>
  <c r="E123" i="1"/>
  <c r="E125" i="1"/>
  <c r="E126" i="1"/>
  <c r="B8" i="2"/>
  <c r="E130" i="1"/>
  <c r="E138" i="1"/>
  <c r="E135" i="1"/>
  <c r="E134" i="1"/>
  <c r="E132" i="1"/>
  <c r="E133" i="1"/>
  <c r="E136" i="1"/>
  <c r="E137" i="1"/>
  <c r="E139" i="1"/>
  <c r="E140" i="1"/>
  <c r="E143" i="1"/>
  <c r="E144" i="1"/>
  <c r="B9" i="2"/>
  <c r="E147" i="1"/>
  <c r="E150" i="1"/>
  <c r="E151" i="1"/>
  <c r="B10" i="2"/>
  <c r="E35" i="1"/>
  <c r="B11" i="2"/>
  <c r="E36" i="1"/>
  <c r="A10" i="2"/>
  <c r="A8" i="2"/>
  <c r="A9" i="2"/>
  <c r="A6" i="2"/>
  <c r="A7" i="2"/>
  <c r="A3" i="2"/>
  <c r="A4" i="2"/>
  <c r="A5" i="2"/>
  <c r="A1" i="2"/>
  <c r="B33" i="1"/>
  <c r="B32" i="1"/>
  <c r="B31" i="1"/>
  <c r="B30" i="1"/>
  <c r="B29" i="1"/>
  <c r="B27" i="1"/>
  <c r="B26" i="1"/>
  <c r="B24" i="1"/>
  <c r="B23" i="1"/>
  <c r="B22" i="1"/>
  <c r="B19" i="1"/>
  <c r="B17" i="1"/>
  <c r="B16" i="1"/>
  <c r="B15" i="1"/>
  <c r="B13" i="1"/>
  <c r="B12" i="1"/>
  <c r="B10" i="1"/>
  <c r="B9" i="1"/>
  <c r="B8" i="1"/>
</calcChain>
</file>

<file path=xl/sharedStrings.xml><?xml version="1.0" encoding="utf-8"?>
<sst xmlns="http://schemas.openxmlformats.org/spreadsheetml/2006/main" count="235" uniqueCount="91">
  <si>
    <t>Income</t>
  </si>
  <si>
    <t>Frequency</t>
  </si>
  <si>
    <t>Weekly</t>
  </si>
  <si>
    <t>Combined Net Income</t>
  </si>
  <si>
    <t>Financial Commitments</t>
  </si>
  <si>
    <t>Mortgage repayments/Rent</t>
  </si>
  <si>
    <t>Car loan repayments</t>
  </si>
  <si>
    <t>Personal loan repayments</t>
  </si>
  <si>
    <t>Credit card repayments</t>
  </si>
  <si>
    <t>Total</t>
  </si>
  <si>
    <t>Home</t>
  </si>
  <si>
    <t>Council rates</t>
  </si>
  <si>
    <t>Body Corporate fees</t>
  </si>
  <si>
    <t>Home and contents insurance</t>
  </si>
  <si>
    <t>Home maintenance and repairs</t>
  </si>
  <si>
    <t>New furniture / Appliances</t>
  </si>
  <si>
    <t>Other</t>
  </si>
  <si>
    <t>Utilities</t>
  </si>
  <si>
    <t>Electricity</t>
  </si>
  <si>
    <t>Gas</t>
  </si>
  <si>
    <t>Water</t>
  </si>
  <si>
    <t>Internet</t>
  </si>
  <si>
    <t>Pay TV</t>
  </si>
  <si>
    <t>Home phone</t>
  </si>
  <si>
    <t>Education</t>
  </si>
  <si>
    <t>School fees</t>
  </si>
  <si>
    <t>Uni / TAFE</t>
  </si>
  <si>
    <t>Childcare / Pre-school less rebate</t>
  </si>
  <si>
    <t>School uniforms</t>
  </si>
  <si>
    <t>Sport, music, dance, etc</t>
  </si>
  <si>
    <t>Excursions</t>
  </si>
  <si>
    <t>Health</t>
  </si>
  <si>
    <t>Private health insurance</t>
  </si>
  <si>
    <t>Life insurance</t>
  </si>
  <si>
    <t>Dentists</t>
  </si>
  <si>
    <t>Medicines / Pharmacy</t>
  </si>
  <si>
    <t>Eyecare / Glasses</t>
  </si>
  <si>
    <t>Vet</t>
  </si>
  <si>
    <t>Shopping</t>
  </si>
  <si>
    <t>Supermarket</t>
  </si>
  <si>
    <t>Fruit / Veg</t>
  </si>
  <si>
    <t>Baby products</t>
  </si>
  <si>
    <t>Clothing / Shoes</t>
  </si>
  <si>
    <t>Cosmetics / Toiletries</t>
  </si>
  <si>
    <t>Hairdresser</t>
  </si>
  <si>
    <t>Other food and grocery</t>
  </si>
  <si>
    <t>Transport</t>
  </si>
  <si>
    <t>Car insurance</t>
  </si>
  <si>
    <t>Car maintenance</t>
  </si>
  <si>
    <t>Car rego / Licence</t>
  </si>
  <si>
    <t>Petrol</t>
  </si>
  <si>
    <t>Road tolls / Parking</t>
  </si>
  <si>
    <t>Trains / Buses / Ferries</t>
  </si>
  <si>
    <t>Entertainment</t>
  </si>
  <si>
    <t>Holidays</t>
  </si>
  <si>
    <t>Bars / Clubs</t>
  </si>
  <si>
    <t>Alcohol</t>
  </si>
  <si>
    <t>Gym / Sporting membership</t>
  </si>
  <si>
    <t>Cigarettes</t>
  </si>
  <si>
    <t>Movies / Music</t>
  </si>
  <si>
    <t>Hobbies</t>
  </si>
  <si>
    <t>Newspaper / Magazines</t>
  </si>
  <si>
    <t>Celebrations</t>
  </si>
  <si>
    <t>Restaurants</t>
  </si>
  <si>
    <t>Takeaway / Snacks</t>
  </si>
  <si>
    <t>Bought lunches</t>
  </si>
  <si>
    <t>Gifts</t>
  </si>
  <si>
    <t>Birthdays</t>
  </si>
  <si>
    <t>Christmas</t>
  </si>
  <si>
    <t>Budget Surplus</t>
  </si>
  <si>
    <t>Fortnightly</t>
  </si>
  <si>
    <t>Monthly</t>
  </si>
  <si>
    <t>Quarterly</t>
  </si>
  <si>
    <t>Annually</t>
  </si>
  <si>
    <t>Annual Budget Surplus</t>
  </si>
  <si>
    <t>Total Expenses</t>
  </si>
  <si>
    <t>Tax</t>
  </si>
  <si>
    <t>HECS</t>
  </si>
  <si>
    <t>Physio</t>
  </si>
  <si>
    <t>Names</t>
  </si>
  <si>
    <t>Hart Wealth Management</t>
  </si>
  <si>
    <t>Personal Budget</t>
  </si>
  <si>
    <t>Mobile Phone(s)</t>
  </si>
  <si>
    <t>Coffee / Tea</t>
  </si>
  <si>
    <t>Insert Name</t>
  </si>
  <si>
    <t>Investment expenses</t>
  </si>
  <si>
    <t>Interest repayments</t>
  </si>
  <si>
    <t>Insurance</t>
  </si>
  <si>
    <t>Maintenance and repairs</t>
  </si>
  <si>
    <t>Amount</t>
  </si>
  <si>
    <t>Annual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</si>
</sst>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Garamond"/>
    </font>
    <font>
      <b/>
      <sz val="13"/>
      <color theme="1"/>
      <name val="Garamond"/>
    </font>
    <font>
      <sz val="12"/>
      <color theme="1"/>
      <name val="Arial"/>
    </font>
    <font>
      <b/>
      <sz val="12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B0FFB2"/>
        <bgColor indexed="64"/>
      </patternFill>
    </fill>
    <fill>
      <patternFill patternType="solid">
        <fgColor rgb="FFFFA0A3"/>
        <bgColor indexed="64"/>
      </patternFill>
    </fill>
    <fill>
      <patternFill patternType="solid">
        <fgColor rgb="FFA9C0FF"/>
        <bgColor indexed="64"/>
      </patternFill>
    </fill>
    <fill>
      <patternFill patternType="solid">
        <fgColor rgb="FFE0A7FF"/>
        <bgColor indexed="64"/>
      </patternFill>
    </fill>
    <fill>
      <patternFill patternType="solid">
        <fgColor rgb="FFFFF7B6"/>
        <bgColor indexed="64"/>
      </patternFill>
    </fill>
    <fill>
      <patternFill patternType="solid">
        <fgColor rgb="FFFF9171"/>
        <bgColor indexed="64"/>
      </patternFill>
    </fill>
    <fill>
      <patternFill patternType="solid">
        <fgColor rgb="FF82C5FF"/>
        <bgColor indexed="64"/>
      </patternFill>
    </fill>
    <fill>
      <patternFill patternType="solid">
        <fgColor rgb="FFCDC2FF"/>
        <bgColor indexed="64"/>
      </patternFill>
    </fill>
    <fill>
      <patternFill patternType="solid">
        <fgColor rgb="FFE1FFE8"/>
        <bgColor indexed="64"/>
      </patternFill>
    </fill>
    <fill>
      <patternFill patternType="solid">
        <fgColor rgb="FFFFB4BE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0">
    <xf numFmtId="0" fontId="0" fillId="0" borderId="0" xfId="0"/>
    <xf numFmtId="164" fontId="0" fillId="0" borderId="0" xfId="0" applyNumberFormat="1"/>
    <xf numFmtId="0" fontId="7" fillId="0" borderId="1" xfId="0" applyFont="1" applyBorder="1"/>
    <xf numFmtId="0" fontId="7" fillId="0" borderId="1" xfId="0" applyFont="1" applyBorder="1" applyProtection="1">
      <protection locked="0"/>
    </xf>
    <xf numFmtId="0" fontId="7" fillId="0" borderId="0" xfId="0" applyFont="1"/>
    <xf numFmtId="0" fontId="7" fillId="2" borderId="5" xfId="0" applyFont="1" applyFill="1" applyBorder="1"/>
    <xf numFmtId="0" fontId="7" fillId="2" borderId="0" xfId="0" applyFont="1" applyFill="1" applyBorder="1"/>
    <xf numFmtId="0" fontId="7" fillId="2" borderId="6" xfId="0" applyFont="1" applyFill="1" applyBorder="1"/>
    <xf numFmtId="0" fontId="7" fillId="2" borderId="5" xfId="0" applyNumberFormat="1" applyFont="1" applyFill="1" applyBorder="1"/>
    <xf numFmtId="164" fontId="7" fillId="2" borderId="0" xfId="1" applyNumberFormat="1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164" fontId="7" fillId="2" borderId="6" xfId="1" applyFont="1" applyFill="1" applyBorder="1"/>
    <xf numFmtId="164" fontId="7" fillId="2" borderId="0" xfId="1" applyNumberFormat="1" applyFont="1" applyFill="1" applyBorder="1"/>
    <xf numFmtId="164" fontId="7" fillId="2" borderId="0" xfId="1" applyFont="1" applyFill="1" applyBorder="1" applyProtection="1">
      <protection locked="0"/>
    </xf>
    <xf numFmtId="0" fontId="7" fillId="2" borderId="7" xfId="0" applyNumberFormat="1" applyFont="1" applyFill="1" applyBorder="1"/>
    <xf numFmtId="164" fontId="7" fillId="2" borderId="8" xfId="1" applyFont="1" applyFill="1" applyBorder="1"/>
    <xf numFmtId="0" fontId="8" fillId="2" borderId="2" xfId="0" applyNumberFormat="1" applyFont="1" applyFill="1" applyBorder="1"/>
    <xf numFmtId="164" fontId="7" fillId="2" borderId="3" xfId="1" applyFont="1" applyFill="1" applyBorder="1"/>
    <xf numFmtId="164" fontId="8" fillId="2" borderId="4" xfId="1" applyFont="1" applyFill="1" applyBorder="1"/>
    <xf numFmtId="0" fontId="8" fillId="2" borderId="13" xfId="0" applyNumberFormat="1" applyFont="1" applyFill="1" applyBorder="1"/>
    <xf numFmtId="164" fontId="7" fillId="2" borderId="14" xfId="1" applyFont="1" applyFill="1" applyBorder="1"/>
    <xf numFmtId="164" fontId="8" fillId="2" borderId="15" xfId="1" applyFont="1" applyFill="1" applyBorder="1"/>
    <xf numFmtId="0" fontId="8" fillId="2" borderId="10" xfId="0" applyNumberFormat="1" applyFont="1" applyFill="1" applyBorder="1"/>
    <xf numFmtId="164" fontId="7" fillId="2" borderId="11" xfId="1" applyFont="1" applyFill="1" applyBorder="1"/>
    <xf numFmtId="164" fontId="8" fillId="2" borderId="12" xfId="1" applyFont="1" applyFill="1" applyBorder="1"/>
    <xf numFmtId="164" fontId="7" fillId="0" borderId="0" xfId="0" applyNumberFormat="1" applyFont="1"/>
    <xf numFmtId="0" fontId="7" fillId="3" borderId="13" xfId="0" applyFont="1" applyFill="1" applyBorder="1"/>
    <xf numFmtId="164" fontId="7" fillId="3" borderId="14" xfId="1" applyFont="1" applyFill="1" applyBorder="1" applyProtection="1">
      <protection locked="0"/>
    </xf>
    <xf numFmtId="0" fontId="7" fillId="3" borderId="14" xfId="0" applyFont="1" applyFill="1" applyBorder="1" applyProtection="1">
      <protection locked="0"/>
    </xf>
    <xf numFmtId="164" fontId="7" fillId="3" borderId="15" xfId="1" applyFont="1" applyFill="1" applyBorder="1"/>
    <xf numFmtId="0" fontId="7" fillId="3" borderId="5" xfId="0" applyFont="1" applyFill="1" applyBorder="1"/>
    <xf numFmtId="164" fontId="7" fillId="3" borderId="0" xfId="1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164" fontId="7" fillId="3" borderId="6" xfId="1" applyFont="1" applyFill="1" applyBorder="1"/>
    <xf numFmtId="0" fontId="7" fillId="3" borderId="5" xfId="0" applyFont="1" applyFill="1" applyBorder="1" applyProtection="1">
      <protection locked="0"/>
    </xf>
    <xf numFmtId="0" fontId="7" fillId="3" borderId="7" xfId="0" applyFont="1" applyFill="1" applyBorder="1" applyProtection="1">
      <protection locked="0"/>
    </xf>
    <xf numFmtId="164" fontId="7" fillId="3" borderId="8" xfId="1" applyFont="1" applyFill="1" applyBorder="1" applyProtection="1">
      <protection locked="0"/>
    </xf>
    <xf numFmtId="0" fontId="7" fillId="3" borderId="8" xfId="0" applyFont="1" applyFill="1" applyBorder="1" applyProtection="1">
      <protection locked="0"/>
    </xf>
    <xf numFmtId="164" fontId="7" fillId="3" borderId="9" xfId="1" applyFont="1" applyFill="1" applyBorder="1"/>
    <xf numFmtId="0" fontId="7" fillId="3" borderId="2" xfId="0" applyFont="1" applyFill="1" applyBorder="1"/>
    <xf numFmtId="164" fontId="7" fillId="3" borderId="3" xfId="1" applyFont="1" applyFill="1" applyBorder="1"/>
    <xf numFmtId="0" fontId="7" fillId="3" borderId="3" xfId="0" applyFont="1" applyFill="1" applyBorder="1"/>
    <xf numFmtId="164" fontId="7" fillId="3" borderId="4" xfId="1" applyFont="1" applyFill="1" applyBorder="1"/>
    <xf numFmtId="0" fontId="7" fillId="4" borderId="5" xfId="0" applyFont="1" applyFill="1" applyBorder="1"/>
    <xf numFmtId="164" fontId="7" fillId="4" borderId="0" xfId="1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164" fontId="7" fillId="4" borderId="6" xfId="1" applyFont="1" applyFill="1" applyBorder="1"/>
    <xf numFmtId="0" fontId="7" fillId="4" borderId="5" xfId="0" applyFont="1" applyFill="1" applyBorder="1" applyProtection="1">
      <protection locked="0"/>
    </xf>
    <xf numFmtId="0" fontId="7" fillId="4" borderId="7" xfId="0" applyFont="1" applyFill="1" applyBorder="1" applyProtection="1">
      <protection locked="0"/>
    </xf>
    <xf numFmtId="0" fontId="7" fillId="4" borderId="8" xfId="0" applyFont="1" applyFill="1" applyBorder="1" applyProtection="1">
      <protection locked="0"/>
    </xf>
    <xf numFmtId="164" fontId="7" fillId="4" borderId="9" xfId="1" applyFont="1" applyFill="1" applyBorder="1"/>
    <xf numFmtId="0" fontId="7" fillId="4" borderId="2" xfId="0" applyFont="1" applyFill="1" applyBorder="1"/>
    <xf numFmtId="164" fontId="7" fillId="4" borderId="3" xfId="1" applyFont="1" applyFill="1" applyBorder="1"/>
    <xf numFmtId="0" fontId="7" fillId="4" borderId="3" xfId="0" applyFont="1" applyFill="1" applyBorder="1"/>
    <xf numFmtId="164" fontId="7" fillId="4" borderId="4" xfId="1" applyFont="1" applyFill="1" applyBorder="1"/>
    <xf numFmtId="164" fontId="7" fillId="0" borderId="0" xfId="1" applyFont="1" applyBorder="1"/>
    <xf numFmtId="164" fontId="7" fillId="0" borderId="0" xfId="1" applyFont="1"/>
    <xf numFmtId="0" fontId="7" fillId="5" borderId="5" xfId="0" applyFont="1" applyFill="1" applyBorder="1"/>
    <xf numFmtId="164" fontId="7" fillId="5" borderId="0" xfId="1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164" fontId="7" fillId="5" borderId="6" xfId="1" applyFont="1" applyFill="1" applyBorder="1"/>
    <xf numFmtId="0" fontId="7" fillId="5" borderId="5" xfId="0" applyFont="1" applyFill="1" applyBorder="1" applyProtection="1">
      <protection locked="0"/>
    </xf>
    <xf numFmtId="0" fontId="7" fillId="5" borderId="7" xfId="0" applyFont="1" applyFill="1" applyBorder="1" applyProtection="1">
      <protection locked="0"/>
    </xf>
    <xf numFmtId="0" fontId="7" fillId="5" borderId="8" xfId="0" applyFont="1" applyFill="1" applyBorder="1" applyProtection="1">
      <protection locked="0"/>
    </xf>
    <xf numFmtId="164" fontId="7" fillId="5" borderId="9" xfId="1" applyFont="1" applyFill="1" applyBorder="1"/>
    <xf numFmtId="0" fontId="7" fillId="5" borderId="2" xfId="0" applyFont="1" applyFill="1" applyBorder="1"/>
    <xf numFmtId="164" fontId="7" fillId="5" borderId="3" xfId="1" applyFont="1" applyFill="1" applyBorder="1"/>
    <xf numFmtId="0" fontId="7" fillId="5" borderId="3" xfId="0" applyFont="1" applyFill="1" applyBorder="1"/>
    <xf numFmtId="164" fontId="7" fillId="5" borderId="4" xfId="1" applyFont="1" applyFill="1" applyBorder="1"/>
    <xf numFmtId="0" fontId="7" fillId="6" borderId="5" xfId="0" applyFont="1" applyFill="1" applyBorder="1"/>
    <xf numFmtId="164" fontId="7" fillId="6" borderId="0" xfId="1" applyFont="1" applyFill="1" applyBorder="1" applyProtection="1">
      <protection locked="0"/>
    </xf>
    <xf numFmtId="0" fontId="7" fillId="6" borderId="0" xfId="0" applyFont="1" applyFill="1" applyBorder="1" applyProtection="1">
      <protection locked="0"/>
    </xf>
    <xf numFmtId="164" fontId="7" fillId="6" borderId="6" xfId="1" applyFont="1" applyFill="1" applyBorder="1"/>
    <xf numFmtId="0" fontId="7" fillId="6" borderId="5" xfId="0" applyFont="1" applyFill="1" applyBorder="1" applyProtection="1">
      <protection locked="0"/>
    </xf>
    <xf numFmtId="0" fontId="7" fillId="6" borderId="7" xfId="0" applyFont="1" applyFill="1" applyBorder="1" applyProtection="1">
      <protection locked="0"/>
    </xf>
    <xf numFmtId="164" fontId="7" fillId="6" borderId="8" xfId="1" applyFont="1" applyFill="1" applyBorder="1" applyProtection="1">
      <protection locked="0"/>
    </xf>
    <xf numFmtId="0" fontId="7" fillId="6" borderId="8" xfId="0" applyFont="1" applyFill="1" applyBorder="1" applyProtection="1">
      <protection locked="0"/>
    </xf>
    <xf numFmtId="164" fontId="7" fillId="6" borderId="9" xfId="1" applyFont="1" applyFill="1" applyBorder="1"/>
    <xf numFmtId="0" fontId="7" fillId="6" borderId="2" xfId="0" applyFont="1" applyFill="1" applyBorder="1"/>
    <xf numFmtId="164" fontId="7" fillId="6" borderId="3" xfId="1" applyFont="1" applyFill="1" applyBorder="1"/>
    <xf numFmtId="0" fontId="7" fillId="6" borderId="3" xfId="0" applyFont="1" applyFill="1" applyBorder="1"/>
    <xf numFmtId="164" fontId="7" fillId="6" borderId="4" xfId="1" applyFont="1" applyFill="1" applyBorder="1"/>
    <xf numFmtId="0" fontId="7" fillId="7" borderId="5" xfId="0" applyFont="1" applyFill="1" applyBorder="1"/>
    <xf numFmtId="164" fontId="7" fillId="7" borderId="0" xfId="1" applyFont="1" applyFill="1" applyBorder="1" applyProtection="1">
      <protection locked="0"/>
    </xf>
    <xf numFmtId="0" fontId="7" fillId="7" borderId="0" xfId="0" applyFont="1" applyFill="1" applyBorder="1" applyProtection="1">
      <protection locked="0"/>
    </xf>
    <xf numFmtId="164" fontId="7" fillId="7" borderId="6" xfId="1" applyFont="1" applyFill="1" applyBorder="1"/>
    <xf numFmtId="0" fontId="7" fillId="7" borderId="5" xfId="0" applyFont="1" applyFill="1" applyBorder="1" applyProtection="1">
      <protection locked="0"/>
    </xf>
    <xf numFmtId="0" fontId="7" fillId="7" borderId="7" xfId="0" applyFont="1" applyFill="1" applyBorder="1" applyProtection="1">
      <protection locked="0"/>
    </xf>
    <xf numFmtId="0" fontId="7" fillId="7" borderId="8" xfId="0" applyFont="1" applyFill="1" applyBorder="1" applyProtection="1">
      <protection locked="0"/>
    </xf>
    <xf numFmtId="164" fontId="7" fillId="7" borderId="9" xfId="1" applyFont="1" applyFill="1" applyBorder="1"/>
    <xf numFmtId="0" fontId="7" fillId="7" borderId="2" xfId="0" applyFont="1" applyFill="1" applyBorder="1"/>
    <xf numFmtId="164" fontId="7" fillId="7" borderId="3" xfId="1" applyFont="1" applyFill="1" applyBorder="1"/>
    <xf numFmtId="0" fontId="7" fillId="7" borderId="3" xfId="0" applyFont="1" applyFill="1" applyBorder="1"/>
    <xf numFmtId="164" fontId="7" fillId="7" borderId="4" xfId="1" applyFont="1" applyFill="1" applyBorder="1"/>
    <xf numFmtId="0" fontId="7" fillId="8" borderId="5" xfId="0" applyFont="1" applyFill="1" applyBorder="1"/>
    <xf numFmtId="164" fontId="7" fillId="8" borderId="0" xfId="1" applyFont="1" applyFill="1" applyBorder="1" applyProtection="1">
      <protection locked="0"/>
    </xf>
    <xf numFmtId="0" fontId="7" fillId="8" borderId="0" xfId="0" applyFont="1" applyFill="1" applyBorder="1" applyProtection="1">
      <protection locked="0"/>
    </xf>
    <xf numFmtId="164" fontId="7" fillId="8" borderId="6" xfId="1" applyFont="1" applyFill="1" applyBorder="1"/>
    <xf numFmtId="0" fontId="7" fillId="8" borderId="5" xfId="0" applyFont="1" applyFill="1" applyBorder="1" applyProtection="1">
      <protection locked="0"/>
    </xf>
    <xf numFmtId="0" fontId="7" fillId="8" borderId="7" xfId="0" applyFont="1" applyFill="1" applyBorder="1" applyProtection="1">
      <protection locked="0"/>
    </xf>
    <xf numFmtId="0" fontId="7" fillId="8" borderId="8" xfId="0" applyFont="1" applyFill="1" applyBorder="1" applyProtection="1">
      <protection locked="0"/>
    </xf>
    <xf numFmtId="164" fontId="7" fillId="8" borderId="9" xfId="1" applyFont="1" applyFill="1" applyBorder="1"/>
    <xf numFmtId="0" fontId="7" fillId="8" borderId="2" xfId="0" applyFont="1" applyFill="1" applyBorder="1"/>
    <xf numFmtId="164" fontId="7" fillId="8" borderId="3" xfId="1" applyFont="1" applyFill="1" applyBorder="1"/>
    <xf numFmtId="0" fontId="7" fillId="8" borderId="3" xfId="0" applyFont="1" applyFill="1" applyBorder="1"/>
    <xf numFmtId="164" fontId="7" fillId="8" borderId="4" xfId="1" applyFont="1" applyFill="1" applyBorder="1"/>
    <xf numFmtId="0" fontId="7" fillId="9" borderId="5" xfId="0" applyFont="1" applyFill="1" applyBorder="1"/>
    <xf numFmtId="164" fontId="7" fillId="9" borderId="0" xfId="1" applyFont="1" applyFill="1" applyBorder="1" applyProtection="1">
      <protection locked="0"/>
    </xf>
    <xf numFmtId="0" fontId="7" fillId="9" borderId="0" xfId="0" applyFont="1" applyFill="1" applyBorder="1" applyProtection="1">
      <protection locked="0"/>
    </xf>
    <xf numFmtId="164" fontId="7" fillId="9" borderId="6" xfId="1" applyFont="1" applyFill="1" applyBorder="1"/>
    <xf numFmtId="0" fontId="7" fillId="9" borderId="5" xfId="0" applyFont="1" applyFill="1" applyBorder="1" applyProtection="1">
      <protection locked="0"/>
    </xf>
    <xf numFmtId="0" fontId="7" fillId="9" borderId="7" xfId="0" applyFont="1" applyFill="1" applyBorder="1" applyProtection="1">
      <protection locked="0"/>
    </xf>
    <xf numFmtId="0" fontId="7" fillId="9" borderId="8" xfId="0" applyFont="1" applyFill="1" applyBorder="1" applyProtection="1">
      <protection locked="0"/>
    </xf>
    <xf numFmtId="164" fontId="7" fillId="9" borderId="9" xfId="1" applyFont="1" applyFill="1" applyBorder="1"/>
    <xf numFmtId="0" fontId="7" fillId="9" borderId="2" xfId="0" applyFont="1" applyFill="1" applyBorder="1"/>
    <xf numFmtId="164" fontId="7" fillId="9" borderId="3" xfId="1" applyFont="1" applyFill="1" applyBorder="1"/>
    <xf numFmtId="0" fontId="7" fillId="9" borderId="3" xfId="0" applyFont="1" applyFill="1" applyBorder="1"/>
    <xf numFmtId="164" fontId="7" fillId="9" borderId="4" xfId="1" applyFont="1" applyFill="1" applyBorder="1"/>
    <xf numFmtId="0" fontId="7" fillId="10" borderId="5" xfId="0" applyFont="1" applyFill="1" applyBorder="1"/>
    <xf numFmtId="164" fontId="7" fillId="10" borderId="0" xfId="1" applyFont="1" applyFill="1" applyBorder="1" applyProtection="1">
      <protection locked="0"/>
    </xf>
    <xf numFmtId="0" fontId="7" fillId="10" borderId="0" xfId="0" applyFont="1" applyFill="1" applyBorder="1" applyProtection="1">
      <protection locked="0"/>
    </xf>
    <xf numFmtId="164" fontId="7" fillId="10" borderId="6" xfId="1" applyFont="1" applyFill="1" applyBorder="1"/>
    <xf numFmtId="0" fontId="7" fillId="10" borderId="5" xfId="0" applyFont="1" applyFill="1" applyBorder="1" applyProtection="1">
      <protection locked="0"/>
    </xf>
    <xf numFmtId="0" fontId="7" fillId="10" borderId="7" xfId="0" applyFont="1" applyFill="1" applyBorder="1" applyProtection="1">
      <protection locked="0"/>
    </xf>
    <xf numFmtId="0" fontId="7" fillId="10" borderId="8" xfId="0" applyFont="1" applyFill="1" applyBorder="1" applyProtection="1">
      <protection locked="0"/>
    </xf>
    <xf numFmtId="164" fontId="7" fillId="10" borderId="9" xfId="1" applyFont="1" applyFill="1" applyBorder="1"/>
    <xf numFmtId="0" fontId="7" fillId="10" borderId="2" xfId="0" applyFont="1" applyFill="1" applyBorder="1"/>
    <xf numFmtId="164" fontId="7" fillId="10" borderId="3" xfId="1" applyFont="1" applyFill="1" applyBorder="1"/>
    <xf numFmtId="0" fontId="7" fillId="10" borderId="3" xfId="0" applyFont="1" applyFill="1" applyBorder="1"/>
    <xf numFmtId="164" fontId="7" fillId="10" borderId="4" xfId="1" applyFont="1" applyFill="1" applyBorder="1"/>
    <xf numFmtId="0" fontId="7" fillId="11" borderId="5" xfId="0" applyFont="1" applyFill="1" applyBorder="1"/>
    <xf numFmtId="164" fontId="7" fillId="11" borderId="0" xfId="1" applyFont="1" applyFill="1" applyBorder="1" applyProtection="1">
      <protection locked="0"/>
    </xf>
    <xf numFmtId="0" fontId="7" fillId="11" borderId="0" xfId="0" applyFont="1" applyFill="1" applyBorder="1" applyProtection="1">
      <protection locked="0"/>
    </xf>
    <xf numFmtId="164" fontId="7" fillId="11" borderId="6" xfId="1" applyFont="1" applyFill="1" applyBorder="1"/>
    <xf numFmtId="0" fontId="7" fillId="11" borderId="5" xfId="0" applyFont="1" applyFill="1" applyBorder="1" applyProtection="1">
      <protection locked="0"/>
    </xf>
    <xf numFmtId="0" fontId="7" fillId="11" borderId="2" xfId="0" applyFont="1" applyFill="1" applyBorder="1"/>
    <xf numFmtId="0" fontId="7" fillId="11" borderId="3" xfId="0" applyFont="1" applyFill="1" applyBorder="1"/>
    <xf numFmtId="164" fontId="7" fillId="11" borderId="4" xfId="0" applyNumberFormat="1" applyFont="1" applyFill="1" applyBorder="1"/>
    <xf numFmtId="0" fontId="7" fillId="12" borderId="13" xfId="0" applyFont="1" applyFill="1" applyBorder="1"/>
    <xf numFmtId="164" fontId="7" fillId="12" borderId="14" xfId="1" applyFont="1" applyFill="1" applyBorder="1" applyProtection="1">
      <protection locked="0"/>
    </xf>
    <xf numFmtId="0" fontId="7" fillId="12" borderId="14" xfId="0" applyFont="1" applyFill="1" applyBorder="1" applyProtection="1">
      <protection locked="0"/>
    </xf>
    <xf numFmtId="164" fontId="7" fillId="12" borderId="15" xfId="1" applyFont="1" applyFill="1" applyBorder="1"/>
    <xf numFmtId="0" fontId="7" fillId="12" borderId="5" xfId="0" applyFont="1" applyFill="1" applyBorder="1"/>
    <xf numFmtId="164" fontId="7" fillId="12" borderId="0" xfId="1" applyFont="1" applyFill="1" applyBorder="1" applyProtection="1">
      <protection locked="0"/>
    </xf>
    <xf numFmtId="0" fontId="7" fillId="12" borderId="0" xfId="0" applyFont="1" applyFill="1" applyBorder="1" applyProtection="1">
      <protection locked="0"/>
    </xf>
    <xf numFmtId="164" fontId="7" fillId="12" borderId="6" xfId="1" applyFont="1" applyFill="1" applyBorder="1"/>
    <xf numFmtId="0" fontId="7" fillId="12" borderId="5" xfId="0" applyFont="1" applyFill="1" applyBorder="1" applyProtection="1"/>
    <xf numFmtId="0" fontId="7" fillId="12" borderId="7" xfId="0" applyFont="1" applyFill="1" applyBorder="1" applyProtection="1">
      <protection locked="0"/>
    </xf>
    <xf numFmtId="164" fontId="7" fillId="12" borderId="8" xfId="1" applyFont="1" applyFill="1" applyBorder="1" applyProtection="1">
      <protection locked="0"/>
    </xf>
    <xf numFmtId="0" fontId="7" fillId="12" borderId="8" xfId="0" applyFont="1" applyFill="1" applyBorder="1" applyProtection="1">
      <protection locked="0"/>
    </xf>
    <xf numFmtId="164" fontId="7" fillId="12" borderId="9" xfId="1" applyFont="1" applyFill="1" applyBorder="1"/>
    <xf numFmtId="0" fontId="7" fillId="12" borderId="2" xfId="0" applyFont="1" applyFill="1" applyBorder="1"/>
    <xf numFmtId="164" fontId="7" fillId="12" borderId="3" xfId="1" applyFont="1" applyFill="1" applyBorder="1"/>
    <xf numFmtId="0" fontId="7" fillId="12" borderId="3" xfId="0" applyFont="1" applyFill="1" applyBorder="1"/>
    <xf numFmtId="164" fontId="7" fillId="12" borderId="4" xfId="1" applyFont="1" applyFill="1" applyBorder="1"/>
    <xf numFmtId="0" fontId="8" fillId="11" borderId="2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</cellXfs>
  <cellStyles count="4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0.0896061238268707"/>
                  <c:y val="-0.072387796244028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0964989025827829"/>
                  <c:y val="0.022621008206681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606564530520356"/>
                  <c:y val="-0.0022621186326258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0551422300473051"/>
                  <c:y val="0.042980254019891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Sheet2!$A$1:$A$12</c:f>
              <c:strCache>
                <c:ptCount val="12"/>
                <c:pt idx="0">
                  <c:v>Financial Commitments</c:v>
                </c:pt>
                <c:pt idx="1">
                  <c:v>Investment expenses</c:v>
                </c:pt>
                <c:pt idx="2">
                  <c:v>Home</c:v>
                </c:pt>
                <c:pt idx="3">
                  <c:v>Utilities</c:v>
                </c:pt>
                <c:pt idx="4">
                  <c:v>Education</c:v>
                </c:pt>
                <c:pt idx="5">
                  <c:v>Health</c:v>
                </c:pt>
                <c:pt idx="6">
                  <c:v>Shopping</c:v>
                </c:pt>
                <c:pt idx="7">
                  <c:v>Transport</c:v>
                </c:pt>
                <c:pt idx="8">
                  <c:v>Entertainment</c:v>
                </c:pt>
                <c:pt idx="9">
                  <c:v>Gifts</c:v>
                </c:pt>
                <c:pt idx="10">
                  <c:v>Budget Surplus</c:v>
                </c:pt>
                <c:pt idx="11">
                  <c:v>Tax</c:v>
                </c:pt>
              </c:strCache>
            </c:strRef>
          </c:cat>
          <c:val>
            <c:numRef>
              <c:f>Sheet2!$B$1:$B$12</c:f>
              <c:numCache>
                <c:formatCode>_-"$"* #,##0.00_-;\-"$"* #,##0.00_-;_-"$"*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sheetProtection content="1" objects="1"/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594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G/Library/Mobile%20Documents/com~apple~CloudDocs/Financial%20Planning%20Business%20Docs/Budget%20Plan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heet2"/>
      <sheetName val="Summary"/>
      <sheetName val="Budget Composition"/>
    </sheetNames>
    <sheetDataSet>
      <sheetData sheetId="0" refreshError="1"/>
      <sheetData sheetId="1">
        <row r="1">
          <cell r="A1" t="str">
            <v>Weekly</v>
          </cell>
        </row>
        <row r="2">
          <cell r="A2" t="str">
            <v>Fortnightly</v>
          </cell>
        </row>
        <row r="3">
          <cell r="A3" t="str">
            <v>Monthly</v>
          </cell>
        </row>
        <row r="4">
          <cell r="A4" t="str">
            <v>Quarterly</v>
          </cell>
        </row>
        <row r="5">
          <cell r="A5" t="str">
            <v>Annually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showGridLines="0" showRuler="0" workbookViewId="0">
      <selection activeCell="C8" sqref="C8"/>
    </sheetView>
  </sheetViews>
  <sheetFormatPr baseColWidth="10" defaultColWidth="0" defaultRowHeight="16" zeroHeight="1" x14ac:dyDescent="0.2"/>
  <cols>
    <col min="1" max="1" width="4.6640625" customWidth="1"/>
    <col min="2" max="2" width="28.33203125" bestFit="1" customWidth="1"/>
    <col min="3" max="3" width="14.1640625" bestFit="1" customWidth="1"/>
    <col min="4" max="4" width="11.83203125" customWidth="1"/>
    <col min="5" max="5" width="15.6640625" customWidth="1"/>
    <col min="6" max="6" width="4.6640625" customWidth="1"/>
    <col min="7" max="16384" width="10.83203125" hidden="1"/>
  </cols>
  <sheetData>
    <row r="1" spans="2:5" ht="21" x14ac:dyDescent="0.25">
      <c r="B1" s="158" t="s">
        <v>80</v>
      </c>
      <c r="C1" s="158"/>
      <c r="D1" s="158"/>
      <c r="E1" s="158"/>
    </row>
    <row r="2" spans="2:5" ht="17" x14ac:dyDescent="0.2">
      <c r="B2" s="159" t="s">
        <v>81</v>
      </c>
      <c r="C2" s="159"/>
      <c r="D2" s="159"/>
      <c r="E2" s="159"/>
    </row>
    <row r="3" spans="2:5" x14ac:dyDescent="0.2">
      <c r="B3" s="2" t="s">
        <v>79</v>
      </c>
      <c r="C3" s="3" t="s">
        <v>84</v>
      </c>
      <c r="D3" s="3" t="s">
        <v>84</v>
      </c>
      <c r="E3" s="4"/>
    </row>
    <row r="4" spans="2:5" x14ac:dyDescent="0.2">
      <c r="B4" s="4"/>
      <c r="C4" s="4"/>
      <c r="D4" s="4"/>
      <c r="E4" s="4"/>
    </row>
    <row r="5" spans="2:5" x14ac:dyDescent="0.2">
      <c r="B5" s="4"/>
      <c r="C5" s="4"/>
      <c r="D5" s="4"/>
      <c r="E5" s="4"/>
    </row>
    <row r="6" spans="2:5" x14ac:dyDescent="0.2">
      <c r="B6" s="160" t="s">
        <v>0</v>
      </c>
      <c r="C6" s="161"/>
      <c r="D6" s="161"/>
      <c r="E6" s="162"/>
    </row>
    <row r="7" spans="2:5" x14ac:dyDescent="0.2">
      <c r="B7" s="5"/>
      <c r="C7" s="6" t="s">
        <v>89</v>
      </c>
      <c r="D7" s="6" t="s">
        <v>1</v>
      </c>
      <c r="E7" s="7" t="s">
        <v>90</v>
      </c>
    </row>
    <row r="8" spans="2:5" x14ac:dyDescent="0.2">
      <c r="B8" s="8" t="str">
        <f>$C$3&amp;"'s gross salary"</f>
        <v>Insert Name's gross salary</v>
      </c>
      <c r="C8" s="9">
        <v>0</v>
      </c>
      <c r="D8" s="10" t="s">
        <v>73</v>
      </c>
      <c r="E8" s="11">
        <f>IF(D8="Weekly",C8*52,IF(D8="Monthly",C8*12,IF(D8="Fortnightly",C8*26,IF(D8="Quarterly",C8*4,IF(D8="Annually",C8*1,0)))))</f>
        <v>0</v>
      </c>
    </row>
    <row r="9" spans="2:5" x14ac:dyDescent="0.2">
      <c r="B9" s="8" t="str">
        <f>$C$3&amp;"'s overtime"</f>
        <v>Insert Name's overtime</v>
      </c>
      <c r="C9" s="9">
        <v>0</v>
      </c>
      <c r="D9" s="10" t="s">
        <v>73</v>
      </c>
      <c r="E9" s="11">
        <f t="shared" ref="E9:E17" si="0">IF(D9="Weekly",C9*52,IF(D9="Monthly",C9*12,IF(D9="Fortnightly",C9*26,IF(D9="Quarterly",C9*4,IF(D9="Annually",C9*1,0)))))</f>
        <v>0</v>
      </c>
    </row>
    <row r="10" spans="2:5" x14ac:dyDescent="0.2">
      <c r="B10" s="8" t="str">
        <f>$C$3&amp;"'s business income"</f>
        <v>Insert Name's business income</v>
      </c>
      <c r="C10" s="9">
        <v>0</v>
      </c>
      <c r="D10" s="10" t="s">
        <v>73</v>
      </c>
      <c r="E10" s="11">
        <f t="shared" si="0"/>
        <v>0</v>
      </c>
    </row>
    <row r="11" spans="2:5" x14ac:dyDescent="0.2">
      <c r="B11" s="8" t="str">
        <f>$C$3&amp;"'s rent"</f>
        <v>Insert Name's rent</v>
      </c>
      <c r="C11" s="9">
        <v>0</v>
      </c>
      <c r="D11" s="10" t="s">
        <v>73</v>
      </c>
      <c r="E11" s="11">
        <f t="shared" ref="E11" si="1">IF(D11="Weekly",C11*52,IF(D11="Monthly",C11*12,IF(D11="Fortnightly",C11*26,IF(D11="Quarterly",C11*4,IF(D11="Annually",C11*1,0)))))</f>
        <v>0</v>
      </c>
    </row>
    <row r="12" spans="2:5" x14ac:dyDescent="0.2">
      <c r="B12" s="8" t="str">
        <f>$C$3&amp;"'s interest"</f>
        <v>Insert Name's interest</v>
      </c>
      <c r="C12" s="9">
        <v>0</v>
      </c>
      <c r="D12" s="10" t="s">
        <v>73</v>
      </c>
      <c r="E12" s="11">
        <f t="shared" si="0"/>
        <v>0</v>
      </c>
    </row>
    <row r="13" spans="2:5" x14ac:dyDescent="0.2">
      <c r="B13" s="8" t="str">
        <f>$C$3&amp;"'s dividends"</f>
        <v>Insert Name's dividends</v>
      </c>
      <c r="C13" s="9">
        <v>0</v>
      </c>
      <c r="D13" s="10" t="s">
        <v>73</v>
      </c>
      <c r="E13" s="11">
        <f t="shared" si="0"/>
        <v>0</v>
      </c>
    </row>
    <row r="14" spans="2:5" x14ac:dyDescent="0.2">
      <c r="B14" s="8" t="str">
        <f>$C$3&amp;"'s deductions"</f>
        <v>Insert Name's deductions</v>
      </c>
      <c r="C14" s="9">
        <v>0</v>
      </c>
      <c r="D14" s="10" t="s">
        <v>73</v>
      </c>
      <c r="E14" s="11">
        <f>-IF(D14="Weekly",C14*52,IF(D14="Monthly",C14*12,IF(D14="Fortnightly",C14*26,IF(D14="Quarterly",C14*4,IF(D14="Annually",C14*1,0)))))</f>
        <v>0</v>
      </c>
    </row>
    <row r="15" spans="2:5" x14ac:dyDescent="0.2">
      <c r="B15" s="8" t="str">
        <f>$C$3&amp;"'s centrelink"</f>
        <v>Insert Name's centrelink</v>
      </c>
      <c r="C15" s="9">
        <v>0</v>
      </c>
      <c r="D15" s="10" t="s">
        <v>73</v>
      </c>
      <c r="E15" s="11">
        <f t="shared" si="0"/>
        <v>0</v>
      </c>
    </row>
    <row r="16" spans="2:5" x14ac:dyDescent="0.2">
      <c r="B16" s="8" t="str">
        <f>$C$3&amp;"'s family tax benefit"</f>
        <v>Insert Name's family tax benefit</v>
      </c>
      <c r="C16" s="9">
        <v>0</v>
      </c>
      <c r="D16" s="10" t="s">
        <v>72</v>
      </c>
      <c r="E16" s="11">
        <f t="shared" si="0"/>
        <v>0</v>
      </c>
    </row>
    <row r="17" spans="2:5" x14ac:dyDescent="0.2">
      <c r="B17" s="8" t="str">
        <f>$C$3&amp;"'s child support"</f>
        <v>Insert Name's child support</v>
      </c>
      <c r="C17" s="9">
        <v>0</v>
      </c>
      <c r="D17" s="10" t="s">
        <v>71</v>
      </c>
      <c r="E17" s="11">
        <f t="shared" si="0"/>
        <v>0</v>
      </c>
    </row>
    <row r="18" spans="2:5" x14ac:dyDescent="0.2">
      <c r="B18" s="8" t="str">
        <f>$C$3&amp;"'s other untaxed income"</f>
        <v>Insert Name's other untaxed income</v>
      </c>
      <c r="C18" s="9">
        <v>0</v>
      </c>
      <c r="D18" s="10" t="s">
        <v>2</v>
      </c>
      <c r="E18" s="11">
        <f>IF(D18="Weekly",C18*52,IF(D18="Monthly",C18*12,IF(D18="Fortnightly",C18*26,IF(D18="Quarterly",C18*4,IF(D18="Annually",C18*1,0)))))</f>
        <v>0</v>
      </c>
    </row>
    <row r="19" spans="2:5" x14ac:dyDescent="0.2">
      <c r="B19" s="8" t="str">
        <f>$C$3&amp;"'s tax"</f>
        <v>Insert Name's tax</v>
      </c>
      <c r="C19" s="12"/>
      <c r="D19" s="12"/>
      <c r="E19" s="11">
        <f>IF(SUM(E8:E15)&gt;18200,(SUM(E8:E15)-18200)*0.19,SUM(E8:E15,)*0)+IF(SUM(E8:E15,)&gt;37000,(SUM(E8:E15)-37000)*0.135,0)+IF(SUM(E8:E15)&gt;87000,(SUM(E8:E15)-87000)*0.045,0)+IF(SUM(E8:E15)&gt;180000,(SUM(E8:E15)-180000)*0.08,0)+SUM(E8:E15)*0.02</f>
        <v>0</v>
      </c>
    </row>
    <row r="20" spans="2:5" x14ac:dyDescent="0.2">
      <c r="B20" s="5"/>
      <c r="C20" s="6"/>
      <c r="D20" s="6"/>
      <c r="E20" s="7"/>
    </row>
    <row r="21" spans="2:5" x14ac:dyDescent="0.2">
      <c r="B21" s="5"/>
      <c r="C21" s="6" t="s">
        <v>89</v>
      </c>
      <c r="D21" s="6" t="s">
        <v>1</v>
      </c>
      <c r="E21" s="7" t="s">
        <v>90</v>
      </c>
    </row>
    <row r="22" spans="2:5" x14ac:dyDescent="0.2">
      <c r="B22" s="8" t="str">
        <f>$D$3&amp;"'s gross salary"</f>
        <v>Insert Name's gross salary</v>
      </c>
      <c r="C22" s="13">
        <v>0</v>
      </c>
      <c r="D22" s="10" t="s">
        <v>73</v>
      </c>
      <c r="E22" s="11">
        <f>IF(D22="Weekly",C22*52,IF(D22="Monthly",C22*12,IF(D22="Fortnightly",C22*26,IF(D22="Quarterly",C22*4,IF(D22="Annually",C22*1,0)))))</f>
        <v>0</v>
      </c>
    </row>
    <row r="23" spans="2:5" x14ac:dyDescent="0.2">
      <c r="B23" s="8" t="str">
        <f>$D$3&amp;"'s overtime"</f>
        <v>Insert Name's overtime</v>
      </c>
      <c r="C23" s="13">
        <v>0</v>
      </c>
      <c r="D23" s="10" t="s">
        <v>73</v>
      </c>
      <c r="E23" s="11">
        <f t="shared" ref="E23:E31" si="2">IF(D23="Weekly",C23*52,IF(D23="Monthly",C23*12,IF(D23="Fortnightly",C23*26,IF(D23="Quarterly",C23*4,IF(D23="Annually",C23*1,0)))))</f>
        <v>0</v>
      </c>
    </row>
    <row r="24" spans="2:5" x14ac:dyDescent="0.2">
      <c r="B24" s="8" t="str">
        <f>$D$3&amp;"'s business income"</f>
        <v>Insert Name's business income</v>
      </c>
      <c r="C24" s="13">
        <v>0</v>
      </c>
      <c r="D24" s="10" t="s">
        <v>73</v>
      </c>
      <c r="E24" s="11">
        <f t="shared" si="2"/>
        <v>0</v>
      </c>
    </row>
    <row r="25" spans="2:5" x14ac:dyDescent="0.2">
      <c r="B25" s="8" t="str">
        <f>$C$3&amp;"'s rent"</f>
        <v>Insert Name's rent</v>
      </c>
      <c r="C25" s="9">
        <v>0</v>
      </c>
      <c r="D25" s="10" t="s">
        <v>73</v>
      </c>
      <c r="E25" s="11">
        <f t="shared" si="2"/>
        <v>0</v>
      </c>
    </row>
    <row r="26" spans="2:5" x14ac:dyDescent="0.2">
      <c r="B26" s="8" t="str">
        <f>$D$3&amp;"'s interest"</f>
        <v>Insert Name's interest</v>
      </c>
      <c r="C26" s="13">
        <v>0</v>
      </c>
      <c r="D26" s="10" t="s">
        <v>73</v>
      </c>
      <c r="E26" s="11">
        <f t="shared" si="2"/>
        <v>0</v>
      </c>
    </row>
    <row r="27" spans="2:5" x14ac:dyDescent="0.2">
      <c r="B27" s="8" t="str">
        <f>$D$3&amp;"'s dividends"</f>
        <v>Insert Name's dividends</v>
      </c>
      <c r="C27" s="13">
        <v>0</v>
      </c>
      <c r="D27" s="10" t="s">
        <v>73</v>
      </c>
      <c r="E27" s="11">
        <f t="shared" si="2"/>
        <v>0</v>
      </c>
    </row>
    <row r="28" spans="2:5" x14ac:dyDescent="0.2">
      <c r="B28" s="8" t="str">
        <f>$D$3&amp;"'s deductions"</f>
        <v>Insert Name's deductions</v>
      </c>
      <c r="C28" s="13">
        <v>0</v>
      </c>
      <c r="D28" s="10" t="s">
        <v>73</v>
      </c>
      <c r="E28" s="11">
        <f>-IF(D28="Weekly",C28*52,IF(D28="Monthly",C28*12,IF(D28="Fortnightly",C28*26,IF(D28="Quarterly",C28*4,IF(D28="Annually",C28*1,0)))))</f>
        <v>0</v>
      </c>
    </row>
    <row r="29" spans="2:5" x14ac:dyDescent="0.2">
      <c r="B29" s="8" t="str">
        <f>$D$3&amp;"'s centrelink"</f>
        <v>Insert Name's centrelink</v>
      </c>
      <c r="C29" s="13">
        <v>0</v>
      </c>
      <c r="D29" s="10" t="s">
        <v>73</v>
      </c>
      <c r="E29" s="11">
        <f t="shared" si="2"/>
        <v>0</v>
      </c>
    </row>
    <row r="30" spans="2:5" x14ac:dyDescent="0.2">
      <c r="B30" s="8" t="str">
        <f>$D$3&amp;"'s family tax benefit"</f>
        <v>Insert Name's family tax benefit</v>
      </c>
      <c r="C30" s="13">
        <v>0</v>
      </c>
      <c r="D30" s="10" t="s">
        <v>73</v>
      </c>
      <c r="E30" s="11">
        <f t="shared" si="2"/>
        <v>0</v>
      </c>
    </row>
    <row r="31" spans="2:5" x14ac:dyDescent="0.2">
      <c r="B31" s="8" t="str">
        <f>$D$3&amp;"'s child support"</f>
        <v>Insert Name's child support</v>
      </c>
      <c r="C31" s="13">
        <v>0</v>
      </c>
      <c r="D31" s="10" t="s">
        <v>73</v>
      </c>
      <c r="E31" s="11">
        <f t="shared" si="2"/>
        <v>0</v>
      </c>
    </row>
    <row r="32" spans="2:5" x14ac:dyDescent="0.2">
      <c r="B32" s="8" t="str">
        <f>$D$3&amp;"'s other untaxed income"</f>
        <v>Insert Name's other untaxed income</v>
      </c>
      <c r="C32" s="13">
        <v>0</v>
      </c>
      <c r="D32" s="10" t="s">
        <v>73</v>
      </c>
      <c r="E32" s="11">
        <f>IF(D32="Weekly",C32*52,IF(D32="Monthly",C32*12,IF(D32="Fortnightly",C32*26,IF(D32="Quarterly",C32*4,IF(D32="Annually",C32*1,0)))))</f>
        <v>0</v>
      </c>
    </row>
    <row r="33" spans="2:5" x14ac:dyDescent="0.2">
      <c r="B33" s="14" t="str">
        <f>$D$3&amp;"'s tax"</f>
        <v>Insert Name's tax</v>
      </c>
      <c r="C33" s="15"/>
      <c r="D33" s="15"/>
      <c r="E33" s="11">
        <f>IF(SUM(E21:E28)&gt;18200,(SUM(E21:E28)-18200)*0.19,SUM(E21:E28)*0)+IF(SUM(E21:E28)&gt;37000,(SUM(E21:E28)-37000)*0.135,0)+IF(SUM(E21:E28)&gt;87000,(SUM(E21:E28)-87000)*0.045,0)+IF(SUM(E21:E28)&gt;180000,(SUM(E21:E28)-180000)*0.08,0)+SUM(E21:E28)*0.02</f>
        <v>0</v>
      </c>
    </row>
    <row r="34" spans="2:5" x14ac:dyDescent="0.2">
      <c r="B34" s="16" t="s">
        <v>3</v>
      </c>
      <c r="C34" s="17"/>
      <c r="D34" s="17"/>
      <c r="E34" s="18">
        <f>SUM(E8:E18)-E19-E14+SUM(E22:E32)-E33-E28</f>
        <v>0</v>
      </c>
    </row>
    <row r="35" spans="2:5" x14ac:dyDescent="0.2">
      <c r="B35" s="19" t="s">
        <v>75</v>
      </c>
      <c r="C35" s="20"/>
      <c r="D35" s="20"/>
      <c r="E35" s="21">
        <f>SUM(Sheet2!B1:B10)</f>
        <v>0</v>
      </c>
    </row>
    <row r="36" spans="2:5" ht="17" thickBot="1" x14ac:dyDescent="0.25">
      <c r="B36" s="22" t="s">
        <v>74</v>
      </c>
      <c r="C36" s="23"/>
      <c r="D36" s="23"/>
      <c r="E36" s="24">
        <f>Sheet2!B11</f>
        <v>0</v>
      </c>
    </row>
    <row r="37" spans="2:5" ht="17" thickTop="1" x14ac:dyDescent="0.2">
      <c r="B37" s="4"/>
      <c r="C37" s="4"/>
      <c r="D37" s="4"/>
      <c r="E37" s="25"/>
    </row>
    <row r="38" spans="2:5" x14ac:dyDescent="0.2">
      <c r="B38" s="163" t="s">
        <v>4</v>
      </c>
      <c r="C38" s="164"/>
      <c r="D38" s="164"/>
      <c r="E38" s="165"/>
    </row>
    <row r="39" spans="2:5" x14ac:dyDescent="0.2">
      <c r="B39" s="26" t="s">
        <v>5</v>
      </c>
      <c r="C39" s="27">
        <v>0</v>
      </c>
      <c r="D39" s="28" t="s">
        <v>2</v>
      </c>
      <c r="E39" s="29">
        <f>IF(D39="Weekly",C39*52,IF(D39="Monthly",C39*12,IF(D39="Fortnightly",C39*26,IF(D39="Quarterly",C39*4,IF(D39="Annually",C39*1,0)))))</f>
        <v>0</v>
      </c>
    </row>
    <row r="40" spans="2:5" x14ac:dyDescent="0.2">
      <c r="B40" s="30" t="s">
        <v>6</v>
      </c>
      <c r="C40" s="31">
        <v>0</v>
      </c>
      <c r="D40" s="32" t="s">
        <v>73</v>
      </c>
      <c r="E40" s="33">
        <f t="shared" ref="E40:E42" si="3">IF(D40="Weekly",C40*52,IF(D40="Monthly",C40*12,IF(D40="Fortnightly",C40*26,IF(D40="Quarterly",C40*4,IF(D40="Annually",C40*1,0)))))</f>
        <v>0</v>
      </c>
    </row>
    <row r="41" spans="2:5" x14ac:dyDescent="0.2">
      <c r="B41" s="30" t="s">
        <v>7</v>
      </c>
      <c r="C41" s="31">
        <v>0</v>
      </c>
      <c r="D41" s="32" t="s">
        <v>71</v>
      </c>
      <c r="E41" s="33">
        <f t="shared" si="3"/>
        <v>0</v>
      </c>
    </row>
    <row r="42" spans="2:5" x14ac:dyDescent="0.2">
      <c r="B42" s="30" t="s">
        <v>8</v>
      </c>
      <c r="C42" s="31">
        <v>0</v>
      </c>
      <c r="D42" s="32" t="s">
        <v>2</v>
      </c>
      <c r="E42" s="33">
        <f t="shared" si="3"/>
        <v>0</v>
      </c>
    </row>
    <row r="43" spans="2:5" x14ac:dyDescent="0.2">
      <c r="B43" s="30" t="s">
        <v>77</v>
      </c>
      <c r="C43" s="31">
        <v>0</v>
      </c>
      <c r="D43" s="32" t="s">
        <v>2</v>
      </c>
      <c r="E43" s="33">
        <f>IF(D43="Weekly",C43*52,IF(D43="Monthly",C43*12,IF(D43="Fortnightly",C43*26,IF(D43="Quarterly",C43*4,IF(D43="Annually",C43*1,0)))))</f>
        <v>0</v>
      </c>
    </row>
    <row r="44" spans="2:5" x14ac:dyDescent="0.2">
      <c r="B44" s="34" t="s">
        <v>16</v>
      </c>
      <c r="C44" s="31">
        <v>0</v>
      </c>
      <c r="D44" s="32" t="s">
        <v>2</v>
      </c>
      <c r="E44" s="33">
        <f>IF(D44="Weekly",C44*52,IF(D44="Monthly",C44*12,IF(D44="Fortnightly",C44*26,IF(D44="Quarterly",C44*4,IF(D44="Annually",C44*1,0)))))</f>
        <v>0</v>
      </c>
    </row>
    <row r="45" spans="2:5" x14ac:dyDescent="0.2">
      <c r="B45" s="35" t="s">
        <v>16</v>
      </c>
      <c r="C45" s="36">
        <v>0</v>
      </c>
      <c r="D45" s="37" t="s">
        <v>2</v>
      </c>
      <c r="E45" s="38">
        <f>IF(D45="Weekly",C45*52,IF(D45="Monthly",C45*12,IF(D45="Fortnightly",C45*26,IF(D45="Quarterly",C45*4,IF(D45="Annually",C45*1,0)))))</f>
        <v>0</v>
      </c>
    </row>
    <row r="46" spans="2:5" x14ac:dyDescent="0.2">
      <c r="B46" s="39" t="s">
        <v>9</v>
      </c>
      <c r="C46" s="40"/>
      <c r="D46" s="41"/>
      <c r="E46" s="42">
        <f>SUM(E39:E45)</f>
        <v>0</v>
      </c>
    </row>
    <row r="47" spans="2:5" x14ac:dyDescent="0.2">
      <c r="B47" s="4"/>
      <c r="C47" s="4"/>
      <c r="D47" s="4"/>
      <c r="E47" s="4"/>
    </row>
    <row r="48" spans="2:5" x14ac:dyDescent="0.2">
      <c r="B48" s="187" t="s">
        <v>85</v>
      </c>
      <c r="C48" s="188"/>
      <c r="D48" s="188"/>
      <c r="E48" s="189"/>
    </row>
    <row r="49" spans="2:5" x14ac:dyDescent="0.2">
      <c r="B49" s="138" t="s">
        <v>86</v>
      </c>
      <c r="C49" s="139">
        <v>0</v>
      </c>
      <c r="D49" s="140" t="s">
        <v>2</v>
      </c>
      <c r="E49" s="141">
        <f>IF(D49="Weekly",C49*52,IF(D49="Monthly",C49*12,IF(D49="Fortnightly",C49*26,IF(D49="Quarterly",C49*4,IF(D49="Annually",C49*1,0)))))</f>
        <v>0</v>
      </c>
    </row>
    <row r="50" spans="2:5" x14ac:dyDescent="0.2">
      <c r="B50" s="142" t="s">
        <v>11</v>
      </c>
      <c r="C50" s="143">
        <v>0</v>
      </c>
      <c r="D50" s="144" t="s">
        <v>73</v>
      </c>
      <c r="E50" s="145">
        <f t="shared" ref="E50:E52" si="4">IF(D50="Weekly",C50*52,IF(D50="Monthly",C50*12,IF(D50="Fortnightly",C50*26,IF(D50="Quarterly",C50*4,IF(D50="Annually",C50*1,0)))))</f>
        <v>0</v>
      </c>
    </row>
    <row r="51" spans="2:5" x14ac:dyDescent="0.2">
      <c r="B51" s="142" t="s">
        <v>12</v>
      </c>
      <c r="C51" s="143">
        <v>0</v>
      </c>
      <c r="D51" s="144" t="s">
        <v>71</v>
      </c>
      <c r="E51" s="145">
        <f t="shared" si="4"/>
        <v>0</v>
      </c>
    </row>
    <row r="52" spans="2:5" x14ac:dyDescent="0.2">
      <c r="B52" s="142" t="s">
        <v>87</v>
      </c>
      <c r="C52" s="143">
        <v>0</v>
      </c>
      <c r="D52" s="144" t="s">
        <v>2</v>
      </c>
      <c r="E52" s="145">
        <f t="shared" si="4"/>
        <v>0</v>
      </c>
    </row>
    <row r="53" spans="2:5" x14ac:dyDescent="0.2">
      <c r="B53" s="142" t="s">
        <v>88</v>
      </c>
      <c r="C53" s="143">
        <v>0</v>
      </c>
      <c r="D53" s="144" t="s">
        <v>2</v>
      </c>
      <c r="E53" s="145">
        <f>IF(D53="Weekly",C53*52,IF(D53="Monthly",C53*12,IF(D53="Fortnightly",C53*26,IF(D53="Quarterly",C53*4,IF(D53="Annually",C53*1,0)))))</f>
        <v>0</v>
      </c>
    </row>
    <row r="54" spans="2:5" x14ac:dyDescent="0.2">
      <c r="B54" s="146" t="s">
        <v>17</v>
      </c>
      <c r="C54" s="143">
        <v>0</v>
      </c>
      <c r="D54" s="144" t="s">
        <v>2</v>
      </c>
      <c r="E54" s="145">
        <f>IF(D54="Weekly",C54*52,IF(D54="Monthly",C54*12,IF(D54="Fortnightly",C54*26,IF(D54="Quarterly",C54*4,IF(D54="Annually",C54*1,0)))))</f>
        <v>0</v>
      </c>
    </row>
    <row r="55" spans="2:5" x14ac:dyDescent="0.2">
      <c r="B55" s="146" t="s">
        <v>16</v>
      </c>
      <c r="C55" s="143">
        <v>0</v>
      </c>
      <c r="D55" s="144" t="s">
        <v>2</v>
      </c>
      <c r="E55" s="145">
        <f>IF(D55="Weekly",C55*52,IF(D55="Monthly",C55*12,IF(D55="Fortnightly",C55*26,IF(D55="Quarterly",C55*4,IF(D55="Annually",C55*1,0)))))</f>
        <v>0</v>
      </c>
    </row>
    <row r="56" spans="2:5" x14ac:dyDescent="0.2">
      <c r="B56" s="147" t="s">
        <v>16</v>
      </c>
      <c r="C56" s="148">
        <v>0</v>
      </c>
      <c r="D56" s="149" t="s">
        <v>2</v>
      </c>
      <c r="E56" s="150">
        <f>IF(D56="Weekly",C56*52,IF(D56="Monthly",C56*12,IF(D56="Fortnightly",C56*26,IF(D56="Quarterly",C56*4,IF(D56="Annually",C56*1,0)))))</f>
        <v>0</v>
      </c>
    </row>
    <row r="57" spans="2:5" x14ac:dyDescent="0.2">
      <c r="B57" s="151" t="s">
        <v>9</v>
      </c>
      <c r="C57" s="152"/>
      <c r="D57" s="153"/>
      <c r="E57" s="154">
        <f>SUM(E49:E56)</f>
        <v>0</v>
      </c>
    </row>
    <row r="58" spans="2:5" x14ac:dyDescent="0.2">
      <c r="B58" s="4"/>
      <c r="C58" s="4"/>
      <c r="D58" s="4"/>
      <c r="E58" s="4"/>
    </row>
    <row r="59" spans="2:5" x14ac:dyDescent="0.2">
      <c r="B59" s="166" t="s">
        <v>10</v>
      </c>
      <c r="C59" s="167"/>
      <c r="D59" s="167"/>
      <c r="E59" s="168"/>
    </row>
    <row r="60" spans="2:5" x14ac:dyDescent="0.2">
      <c r="B60" s="43" t="s">
        <v>11</v>
      </c>
      <c r="C60" s="44">
        <v>0</v>
      </c>
      <c r="D60" s="45" t="s">
        <v>2</v>
      </c>
      <c r="E60" s="46">
        <f>IF(D60="Weekly",C60*52,IF(D60="Monthly",C60*12,IF(D60="Fortnightly",C60*26,IF(D60="Quarterly",C60*4,IF(D60="Annually",C60*1,0)))))</f>
        <v>0</v>
      </c>
    </row>
    <row r="61" spans="2:5" x14ac:dyDescent="0.2">
      <c r="B61" s="43" t="s">
        <v>12</v>
      </c>
      <c r="C61" s="44">
        <v>0</v>
      </c>
      <c r="D61" s="45" t="s">
        <v>2</v>
      </c>
      <c r="E61" s="46">
        <f t="shared" ref="E61:E78" si="5">IF(D61="Weekly",C61*52,IF(D61="Monthly",C61*12,IF(D61="Fortnightly",C61*26,IF(D61="Quarterly",C61*4,IF(D61="Annually",C61*1,0)))))</f>
        <v>0</v>
      </c>
    </row>
    <row r="62" spans="2:5" x14ac:dyDescent="0.2">
      <c r="B62" s="43" t="s">
        <v>13</v>
      </c>
      <c r="C62" s="44">
        <v>0</v>
      </c>
      <c r="D62" s="45" t="s">
        <v>2</v>
      </c>
      <c r="E62" s="46">
        <f t="shared" si="5"/>
        <v>0</v>
      </c>
    </row>
    <row r="63" spans="2:5" x14ac:dyDescent="0.2">
      <c r="B63" s="43" t="s">
        <v>14</v>
      </c>
      <c r="C63" s="44">
        <v>0</v>
      </c>
      <c r="D63" s="45" t="s">
        <v>2</v>
      </c>
      <c r="E63" s="46">
        <f t="shared" si="5"/>
        <v>0</v>
      </c>
    </row>
    <row r="64" spans="2:5" x14ac:dyDescent="0.2">
      <c r="B64" s="43" t="s">
        <v>15</v>
      </c>
      <c r="C64" s="44">
        <v>0</v>
      </c>
      <c r="D64" s="45" t="s">
        <v>2</v>
      </c>
      <c r="E64" s="46">
        <f t="shared" si="5"/>
        <v>0</v>
      </c>
    </row>
    <row r="65" spans="2:5" x14ac:dyDescent="0.2">
      <c r="B65" s="47" t="s">
        <v>16</v>
      </c>
      <c r="C65" s="44">
        <v>0</v>
      </c>
      <c r="D65" s="45" t="s">
        <v>2</v>
      </c>
      <c r="E65" s="46">
        <f t="shared" ref="E65" si="6">IF(D65="Weekly",C65*52,IF(D65="Monthly",C65*12,IF(D65="Fortnightly",C65*26,IF(D65="Quarterly",C65*4,IF(D65="Annually",C65*1,0)))))</f>
        <v>0</v>
      </c>
    </row>
    <row r="66" spans="2:5" x14ac:dyDescent="0.2">
      <c r="B66" s="48" t="s">
        <v>16</v>
      </c>
      <c r="C66" s="44">
        <v>0</v>
      </c>
      <c r="D66" s="49" t="s">
        <v>2</v>
      </c>
      <c r="E66" s="50">
        <f t="shared" si="5"/>
        <v>0</v>
      </c>
    </row>
    <row r="67" spans="2:5" x14ac:dyDescent="0.2">
      <c r="B67" s="51" t="s">
        <v>9</v>
      </c>
      <c r="C67" s="52"/>
      <c r="D67" s="53"/>
      <c r="E67" s="54">
        <f>SUM(E60:E66)</f>
        <v>0</v>
      </c>
    </row>
    <row r="68" spans="2:5" x14ac:dyDescent="0.2">
      <c r="B68" s="4"/>
      <c r="C68" s="55"/>
      <c r="D68" s="4"/>
      <c r="E68" s="56"/>
    </row>
    <row r="69" spans="2:5" x14ac:dyDescent="0.2">
      <c r="B69" s="169" t="s">
        <v>17</v>
      </c>
      <c r="C69" s="170"/>
      <c r="D69" s="170"/>
      <c r="E69" s="171"/>
    </row>
    <row r="70" spans="2:5" x14ac:dyDescent="0.2">
      <c r="B70" s="57" t="s">
        <v>18</v>
      </c>
      <c r="C70" s="58">
        <v>0</v>
      </c>
      <c r="D70" s="59" t="s">
        <v>72</v>
      </c>
      <c r="E70" s="60">
        <f t="shared" si="5"/>
        <v>0</v>
      </c>
    </row>
    <row r="71" spans="2:5" x14ac:dyDescent="0.2">
      <c r="B71" s="57" t="s">
        <v>19</v>
      </c>
      <c r="C71" s="58">
        <v>0</v>
      </c>
      <c r="D71" s="59" t="s">
        <v>72</v>
      </c>
      <c r="E71" s="60">
        <f t="shared" si="5"/>
        <v>0</v>
      </c>
    </row>
    <row r="72" spans="2:5" x14ac:dyDescent="0.2">
      <c r="B72" s="57" t="s">
        <v>20</v>
      </c>
      <c r="C72" s="58">
        <v>0</v>
      </c>
      <c r="D72" s="59" t="s">
        <v>72</v>
      </c>
      <c r="E72" s="60">
        <f t="shared" si="5"/>
        <v>0</v>
      </c>
    </row>
    <row r="73" spans="2:5" x14ac:dyDescent="0.2">
      <c r="B73" s="57" t="s">
        <v>21</v>
      </c>
      <c r="C73" s="58">
        <v>0</v>
      </c>
      <c r="D73" s="59" t="s">
        <v>71</v>
      </c>
      <c r="E73" s="60">
        <f t="shared" si="5"/>
        <v>0</v>
      </c>
    </row>
    <row r="74" spans="2:5" x14ac:dyDescent="0.2">
      <c r="B74" s="57" t="s">
        <v>22</v>
      </c>
      <c r="C74" s="58">
        <v>0</v>
      </c>
      <c r="D74" s="59" t="s">
        <v>2</v>
      </c>
      <c r="E74" s="60">
        <f t="shared" si="5"/>
        <v>0</v>
      </c>
    </row>
    <row r="75" spans="2:5" x14ac:dyDescent="0.2">
      <c r="B75" s="57" t="s">
        <v>23</v>
      </c>
      <c r="C75" s="58">
        <v>0</v>
      </c>
      <c r="D75" s="59" t="s">
        <v>2</v>
      </c>
      <c r="E75" s="60">
        <f t="shared" si="5"/>
        <v>0</v>
      </c>
    </row>
    <row r="76" spans="2:5" x14ac:dyDescent="0.2">
      <c r="B76" s="57" t="s">
        <v>82</v>
      </c>
      <c r="C76" s="58">
        <v>0</v>
      </c>
      <c r="D76" s="59" t="s">
        <v>2</v>
      </c>
      <c r="E76" s="60">
        <f t="shared" ref="E76:E77" si="7">IF(D76="Weekly",C76*52,IF(D76="Monthly",C76*12,IF(D76="Fortnightly",C76*26,IF(D76="Quarterly",C76*4,IF(D76="Annually",C76*1,0)))))</f>
        <v>0</v>
      </c>
    </row>
    <row r="77" spans="2:5" x14ac:dyDescent="0.2">
      <c r="B77" s="61" t="s">
        <v>16</v>
      </c>
      <c r="C77" s="58">
        <v>0</v>
      </c>
      <c r="D77" s="59" t="s">
        <v>2</v>
      </c>
      <c r="E77" s="60">
        <f t="shared" si="7"/>
        <v>0</v>
      </c>
    </row>
    <row r="78" spans="2:5" x14ac:dyDescent="0.2">
      <c r="B78" s="62" t="s">
        <v>16</v>
      </c>
      <c r="C78" s="58">
        <v>0</v>
      </c>
      <c r="D78" s="63" t="s">
        <v>2</v>
      </c>
      <c r="E78" s="64">
        <f t="shared" si="5"/>
        <v>0</v>
      </c>
    </row>
    <row r="79" spans="2:5" x14ac:dyDescent="0.2">
      <c r="B79" s="65" t="s">
        <v>9</v>
      </c>
      <c r="C79" s="66"/>
      <c r="D79" s="67"/>
      <c r="E79" s="68">
        <f>SUM(E70:E78)</f>
        <v>0</v>
      </c>
    </row>
    <row r="80" spans="2:5" x14ac:dyDescent="0.2">
      <c r="B80" s="4"/>
      <c r="C80" s="4"/>
      <c r="D80" s="4"/>
      <c r="E80" s="4"/>
    </row>
    <row r="81" spans="2:5" x14ac:dyDescent="0.2">
      <c r="B81" s="172" t="s">
        <v>24</v>
      </c>
      <c r="C81" s="173"/>
      <c r="D81" s="173"/>
      <c r="E81" s="174"/>
    </row>
    <row r="82" spans="2:5" x14ac:dyDescent="0.2">
      <c r="B82" s="69" t="s">
        <v>25</v>
      </c>
      <c r="C82" s="70">
        <v>0</v>
      </c>
      <c r="D82" s="71" t="s">
        <v>2</v>
      </c>
      <c r="E82" s="72">
        <f t="shared" ref="E82:E89" si="8">IF(D82="Weekly",C82*52,IF(D82="Monthly",C82*12,IF(D82="Fortnightly",C82*26,IF(D82="Quarterly",C82*4,IF(D82="Annually",C82*1,0)))))</f>
        <v>0</v>
      </c>
    </row>
    <row r="83" spans="2:5" x14ac:dyDescent="0.2">
      <c r="B83" s="69" t="s">
        <v>26</v>
      </c>
      <c r="C83" s="70">
        <v>0</v>
      </c>
      <c r="D83" s="71" t="s">
        <v>2</v>
      </c>
      <c r="E83" s="72">
        <f t="shared" si="8"/>
        <v>0</v>
      </c>
    </row>
    <row r="84" spans="2:5" x14ac:dyDescent="0.2">
      <c r="B84" s="69" t="s">
        <v>27</v>
      </c>
      <c r="C84" s="70">
        <v>0</v>
      </c>
      <c r="D84" s="71" t="s">
        <v>2</v>
      </c>
      <c r="E84" s="72">
        <f t="shared" si="8"/>
        <v>0</v>
      </c>
    </row>
    <row r="85" spans="2:5" x14ac:dyDescent="0.2">
      <c r="B85" s="69" t="s">
        <v>28</v>
      </c>
      <c r="C85" s="70">
        <v>0</v>
      </c>
      <c r="D85" s="71" t="s">
        <v>2</v>
      </c>
      <c r="E85" s="72">
        <f t="shared" si="8"/>
        <v>0</v>
      </c>
    </row>
    <row r="86" spans="2:5" x14ac:dyDescent="0.2">
      <c r="B86" s="69" t="s">
        <v>29</v>
      </c>
      <c r="C86" s="70">
        <v>0</v>
      </c>
      <c r="D86" s="71" t="s">
        <v>2</v>
      </c>
      <c r="E86" s="72">
        <f t="shared" si="8"/>
        <v>0</v>
      </c>
    </row>
    <row r="87" spans="2:5" x14ac:dyDescent="0.2">
      <c r="B87" s="69" t="s">
        <v>30</v>
      </c>
      <c r="C87" s="70">
        <v>0</v>
      </c>
      <c r="D87" s="71" t="s">
        <v>2</v>
      </c>
      <c r="E87" s="72">
        <f t="shared" si="8"/>
        <v>0</v>
      </c>
    </row>
    <row r="88" spans="2:5" x14ac:dyDescent="0.2">
      <c r="B88" s="73" t="s">
        <v>16</v>
      </c>
      <c r="C88" s="70">
        <v>0</v>
      </c>
      <c r="D88" s="71" t="s">
        <v>2</v>
      </c>
      <c r="E88" s="72">
        <f t="shared" ref="E88" si="9">IF(D88="Weekly",C88*52,IF(D88="Monthly",C88*12,IF(D88="Fortnightly",C88*26,IF(D88="Quarterly",C88*4,IF(D88="Annually",C88*1,0)))))</f>
        <v>0</v>
      </c>
    </row>
    <row r="89" spans="2:5" x14ac:dyDescent="0.2">
      <c r="B89" s="74" t="s">
        <v>16</v>
      </c>
      <c r="C89" s="75">
        <v>0</v>
      </c>
      <c r="D89" s="76" t="s">
        <v>2</v>
      </c>
      <c r="E89" s="77">
        <f t="shared" si="8"/>
        <v>0</v>
      </c>
    </row>
    <row r="90" spans="2:5" x14ac:dyDescent="0.2">
      <c r="B90" s="78" t="s">
        <v>9</v>
      </c>
      <c r="C90" s="79"/>
      <c r="D90" s="80"/>
      <c r="E90" s="81">
        <f>SUM(E82:E89)</f>
        <v>0</v>
      </c>
    </row>
    <row r="91" spans="2:5" x14ac:dyDescent="0.2">
      <c r="B91" s="4"/>
      <c r="C91" s="4"/>
      <c r="D91" s="4"/>
      <c r="E91" s="4"/>
    </row>
    <row r="92" spans="2:5" x14ac:dyDescent="0.2">
      <c r="B92" s="175" t="s">
        <v>31</v>
      </c>
      <c r="C92" s="176"/>
      <c r="D92" s="176"/>
      <c r="E92" s="177"/>
    </row>
    <row r="93" spans="2:5" x14ac:dyDescent="0.2">
      <c r="B93" s="82" t="s">
        <v>32</v>
      </c>
      <c r="C93" s="83">
        <v>0</v>
      </c>
      <c r="D93" s="84" t="s">
        <v>71</v>
      </c>
      <c r="E93" s="85">
        <f t="shared" ref="E93:E101" si="10">IF(D93="Weekly",C93*52,IF(D93="Monthly",C93*12,IF(D93="Fortnightly",C93*26,IF(D93="Quarterly",C93*4,IF(D93="Annually",C93*1,0)))))</f>
        <v>0</v>
      </c>
    </row>
    <row r="94" spans="2:5" x14ac:dyDescent="0.2">
      <c r="B94" s="82" t="s">
        <v>33</v>
      </c>
      <c r="C94" s="83">
        <v>0</v>
      </c>
      <c r="D94" s="84" t="s">
        <v>73</v>
      </c>
      <c r="E94" s="85">
        <f t="shared" si="10"/>
        <v>0</v>
      </c>
    </row>
    <row r="95" spans="2:5" x14ac:dyDescent="0.2">
      <c r="B95" s="82" t="s">
        <v>78</v>
      </c>
      <c r="C95" s="83">
        <v>0</v>
      </c>
      <c r="D95" s="84" t="s">
        <v>73</v>
      </c>
      <c r="E95" s="85">
        <f t="shared" si="10"/>
        <v>0</v>
      </c>
    </row>
    <row r="96" spans="2:5" x14ac:dyDescent="0.2">
      <c r="B96" s="82" t="s">
        <v>34</v>
      </c>
      <c r="C96" s="83">
        <v>0</v>
      </c>
      <c r="D96" s="84" t="s">
        <v>73</v>
      </c>
      <c r="E96" s="85">
        <f t="shared" si="10"/>
        <v>0</v>
      </c>
    </row>
    <row r="97" spans="2:5" x14ac:dyDescent="0.2">
      <c r="B97" s="82" t="s">
        <v>35</v>
      </c>
      <c r="C97" s="83">
        <v>0</v>
      </c>
      <c r="D97" s="84" t="s">
        <v>71</v>
      </c>
      <c r="E97" s="85">
        <f t="shared" si="10"/>
        <v>0</v>
      </c>
    </row>
    <row r="98" spans="2:5" x14ac:dyDescent="0.2">
      <c r="B98" s="82" t="s">
        <v>36</v>
      </c>
      <c r="C98" s="83">
        <v>0</v>
      </c>
      <c r="D98" s="84" t="s">
        <v>2</v>
      </c>
      <c r="E98" s="85">
        <f t="shared" si="10"/>
        <v>0</v>
      </c>
    </row>
    <row r="99" spans="2:5" x14ac:dyDescent="0.2">
      <c r="B99" s="82" t="s">
        <v>37</v>
      </c>
      <c r="C99" s="83">
        <v>0</v>
      </c>
      <c r="D99" s="84" t="s">
        <v>2</v>
      </c>
      <c r="E99" s="85">
        <f t="shared" si="10"/>
        <v>0</v>
      </c>
    </row>
    <row r="100" spans="2:5" x14ac:dyDescent="0.2">
      <c r="B100" s="86" t="s">
        <v>16</v>
      </c>
      <c r="C100" s="83">
        <v>0</v>
      </c>
      <c r="D100" s="84" t="s">
        <v>2</v>
      </c>
      <c r="E100" s="85">
        <f t="shared" ref="E100" si="11">IF(D100="Weekly",C100*52,IF(D100="Monthly",C100*12,IF(D100="Fortnightly",C100*26,IF(D100="Quarterly",C100*4,IF(D100="Annually",C100*1,0)))))</f>
        <v>0</v>
      </c>
    </row>
    <row r="101" spans="2:5" x14ac:dyDescent="0.2">
      <c r="B101" s="87" t="s">
        <v>16</v>
      </c>
      <c r="C101" s="83">
        <v>0</v>
      </c>
      <c r="D101" s="88" t="s">
        <v>2</v>
      </c>
      <c r="E101" s="89">
        <f t="shared" si="10"/>
        <v>0</v>
      </c>
    </row>
    <row r="102" spans="2:5" x14ac:dyDescent="0.2">
      <c r="B102" s="90" t="s">
        <v>9</v>
      </c>
      <c r="C102" s="91"/>
      <c r="D102" s="92"/>
      <c r="E102" s="93">
        <f>SUM(E93:E101)</f>
        <v>0</v>
      </c>
    </row>
    <row r="103" spans="2:5" x14ac:dyDescent="0.2">
      <c r="B103" s="4"/>
      <c r="C103" s="4"/>
      <c r="D103" s="4"/>
      <c r="E103" s="4"/>
    </row>
    <row r="104" spans="2:5" x14ac:dyDescent="0.2">
      <c r="B104" s="178" t="s">
        <v>38</v>
      </c>
      <c r="C104" s="179"/>
      <c r="D104" s="179"/>
      <c r="E104" s="180"/>
    </row>
    <row r="105" spans="2:5" x14ac:dyDescent="0.2">
      <c r="B105" s="94" t="s">
        <v>39</v>
      </c>
      <c r="C105" s="95">
        <v>0</v>
      </c>
      <c r="D105" s="96" t="s">
        <v>2</v>
      </c>
      <c r="E105" s="97">
        <f t="shared" ref="E105:E114" si="12">IF(D105="Weekly",C105*52,IF(D105="Monthly",C105*12,IF(D105="Fortnightly",C105*26,IF(D105="Quarterly",C105*4,IF(D105="Annually",C105*1,0)))))</f>
        <v>0</v>
      </c>
    </row>
    <row r="106" spans="2:5" x14ac:dyDescent="0.2">
      <c r="B106" s="94" t="s">
        <v>40</v>
      </c>
      <c r="C106" s="95">
        <v>0</v>
      </c>
      <c r="D106" s="96" t="s">
        <v>2</v>
      </c>
      <c r="E106" s="97">
        <f t="shared" si="12"/>
        <v>0</v>
      </c>
    </row>
    <row r="107" spans="2:5" x14ac:dyDescent="0.2">
      <c r="B107" s="94" t="s">
        <v>41</v>
      </c>
      <c r="C107" s="95">
        <v>0</v>
      </c>
      <c r="D107" s="96" t="s">
        <v>2</v>
      </c>
      <c r="E107" s="97">
        <f t="shared" si="12"/>
        <v>0</v>
      </c>
    </row>
    <row r="108" spans="2:5" x14ac:dyDescent="0.2">
      <c r="B108" s="94" t="s">
        <v>42</v>
      </c>
      <c r="C108" s="95">
        <v>0</v>
      </c>
      <c r="D108" s="96" t="s">
        <v>73</v>
      </c>
      <c r="E108" s="97">
        <f t="shared" si="12"/>
        <v>0</v>
      </c>
    </row>
    <row r="109" spans="2:5" x14ac:dyDescent="0.2">
      <c r="B109" s="94" t="s">
        <v>43</v>
      </c>
      <c r="C109" s="95">
        <v>0</v>
      </c>
      <c r="D109" s="96" t="s">
        <v>2</v>
      </c>
      <c r="E109" s="97">
        <f t="shared" si="12"/>
        <v>0</v>
      </c>
    </row>
    <row r="110" spans="2:5" x14ac:dyDescent="0.2">
      <c r="B110" s="94" t="s">
        <v>44</v>
      </c>
      <c r="C110" s="95">
        <v>0</v>
      </c>
      <c r="D110" s="96" t="s">
        <v>73</v>
      </c>
      <c r="E110" s="97">
        <f t="shared" si="12"/>
        <v>0</v>
      </c>
    </row>
    <row r="111" spans="2:5" x14ac:dyDescent="0.2">
      <c r="B111" s="94" t="s">
        <v>45</v>
      </c>
      <c r="C111" s="95">
        <v>0</v>
      </c>
      <c r="D111" s="96" t="s">
        <v>73</v>
      </c>
      <c r="E111" s="97">
        <f t="shared" si="12"/>
        <v>0</v>
      </c>
    </row>
    <row r="112" spans="2:5" x14ac:dyDescent="0.2">
      <c r="B112" s="98" t="s">
        <v>16</v>
      </c>
      <c r="C112" s="95">
        <v>0</v>
      </c>
      <c r="D112" s="96" t="s">
        <v>73</v>
      </c>
      <c r="E112" s="97">
        <f t="shared" ref="E112" si="13">IF(D112="Weekly",C112*52,IF(D112="Monthly",C112*12,IF(D112="Fortnightly",C112*26,IF(D112="Quarterly",C112*4,IF(D112="Annually",C112*1,0)))))</f>
        <v>0</v>
      </c>
    </row>
    <row r="113" spans="2:5" x14ac:dyDescent="0.2">
      <c r="B113" s="98" t="s">
        <v>16</v>
      </c>
      <c r="C113" s="95">
        <v>0</v>
      </c>
      <c r="D113" s="96" t="s">
        <v>73</v>
      </c>
      <c r="E113" s="97">
        <f t="shared" ref="E113" si="14">IF(D113="Weekly",C113*52,IF(D113="Monthly",C113*12,IF(D113="Fortnightly",C113*26,IF(D113="Quarterly",C113*4,IF(D113="Annually",C113*1,0)))))</f>
        <v>0</v>
      </c>
    </row>
    <row r="114" spans="2:5" x14ac:dyDescent="0.2">
      <c r="B114" s="99" t="s">
        <v>16</v>
      </c>
      <c r="C114" s="95">
        <v>0</v>
      </c>
      <c r="D114" s="100" t="s">
        <v>2</v>
      </c>
      <c r="E114" s="101">
        <f t="shared" si="12"/>
        <v>0</v>
      </c>
    </row>
    <row r="115" spans="2:5" x14ac:dyDescent="0.2">
      <c r="B115" s="102" t="s">
        <v>9</v>
      </c>
      <c r="C115" s="103"/>
      <c r="D115" s="104"/>
      <c r="E115" s="105">
        <f>SUM(E105:E114)</f>
        <v>0</v>
      </c>
    </row>
    <row r="116" spans="2:5" x14ac:dyDescent="0.2">
      <c r="B116" s="4"/>
      <c r="C116" s="4"/>
      <c r="D116" s="4"/>
      <c r="E116" s="4"/>
    </row>
    <row r="117" spans="2:5" x14ac:dyDescent="0.2">
      <c r="B117" s="181" t="s">
        <v>46</v>
      </c>
      <c r="C117" s="182"/>
      <c r="D117" s="182"/>
      <c r="E117" s="183"/>
    </row>
    <row r="118" spans="2:5" x14ac:dyDescent="0.2">
      <c r="B118" s="106" t="s">
        <v>47</v>
      </c>
      <c r="C118" s="107">
        <v>0</v>
      </c>
      <c r="D118" s="108" t="s">
        <v>73</v>
      </c>
      <c r="E118" s="109">
        <f t="shared" ref="E118:E125" si="15">IF(D118="Weekly",C118*52,IF(D118="Monthly",C118*12,IF(D118="Fortnightly",C118*26,IF(D118="Quarterly",C118*4,IF(D118="Annually",C118*1,0)))))</f>
        <v>0</v>
      </c>
    </row>
    <row r="119" spans="2:5" x14ac:dyDescent="0.2">
      <c r="B119" s="106" t="s">
        <v>48</v>
      </c>
      <c r="C119" s="107">
        <v>0</v>
      </c>
      <c r="D119" s="108" t="s">
        <v>73</v>
      </c>
      <c r="E119" s="109">
        <f t="shared" si="15"/>
        <v>0</v>
      </c>
    </row>
    <row r="120" spans="2:5" x14ac:dyDescent="0.2">
      <c r="B120" s="106" t="s">
        <v>49</v>
      </c>
      <c r="C120" s="107">
        <v>0</v>
      </c>
      <c r="D120" s="108" t="s">
        <v>73</v>
      </c>
      <c r="E120" s="109">
        <f t="shared" si="15"/>
        <v>0</v>
      </c>
    </row>
    <row r="121" spans="2:5" x14ac:dyDescent="0.2">
      <c r="B121" s="106" t="s">
        <v>50</v>
      </c>
      <c r="C121" s="107">
        <v>0</v>
      </c>
      <c r="D121" s="108" t="s">
        <v>70</v>
      </c>
      <c r="E121" s="109">
        <f t="shared" si="15"/>
        <v>0</v>
      </c>
    </row>
    <row r="122" spans="2:5" x14ac:dyDescent="0.2">
      <c r="B122" s="106" t="s">
        <v>51</v>
      </c>
      <c r="C122" s="107">
        <v>0</v>
      </c>
      <c r="D122" s="108" t="s">
        <v>2</v>
      </c>
      <c r="E122" s="109">
        <f t="shared" si="15"/>
        <v>0</v>
      </c>
    </row>
    <row r="123" spans="2:5" x14ac:dyDescent="0.2">
      <c r="B123" s="106" t="s">
        <v>52</v>
      </c>
      <c r="C123" s="107">
        <v>0</v>
      </c>
      <c r="D123" s="108" t="s">
        <v>2</v>
      </c>
      <c r="E123" s="109">
        <f t="shared" si="15"/>
        <v>0</v>
      </c>
    </row>
    <row r="124" spans="2:5" x14ac:dyDescent="0.2">
      <c r="B124" s="110" t="s">
        <v>16</v>
      </c>
      <c r="C124" s="107">
        <v>0</v>
      </c>
      <c r="D124" s="108" t="s">
        <v>2</v>
      </c>
      <c r="E124" s="109">
        <f t="shared" ref="E124" si="16">IF(D124="Weekly",C124*52,IF(D124="Monthly",C124*12,IF(D124="Fortnightly",C124*26,IF(D124="Quarterly",C124*4,IF(D124="Annually",C124*1,0)))))</f>
        <v>0</v>
      </c>
    </row>
    <row r="125" spans="2:5" x14ac:dyDescent="0.2">
      <c r="B125" s="111" t="s">
        <v>16</v>
      </c>
      <c r="C125" s="107">
        <v>0</v>
      </c>
      <c r="D125" s="112" t="s">
        <v>2</v>
      </c>
      <c r="E125" s="113">
        <f t="shared" si="15"/>
        <v>0</v>
      </c>
    </row>
    <row r="126" spans="2:5" x14ac:dyDescent="0.2">
      <c r="B126" s="114" t="s">
        <v>9</v>
      </c>
      <c r="C126" s="115"/>
      <c r="D126" s="116"/>
      <c r="E126" s="117">
        <f>SUM(E118:E125)</f>
        <v>0</v>
      </c>
    </row>
    <row r="127" spans="2:5" x14ac:dyDescent="0.2">
      <c r="B127" s="4"/>
      <c r="C127" s="4"/>
      <c r="D127" s="4"/>
      <c r="E127" s="4"/>
    </row>
    <row r="128" spans="2:5" x14ac:dyDescent="0.2">
      <c r="B128" s="184" t="s">
        <v>53</v>
      </c>
      <c r="C128" s="185"/>
      <c r="D128" s="185"/>
      <c r="E128" s="186"/>
    </row>
    <row r="129" spans="2:5" x14ac:dyDescent="0.2">
      <c r="B129" s="118" t="s">
        <v>54</v>
      </c>
      <c r="C129" s="119">
        <v>0</v>
      </c>
      <c r="D129" s="120" t="s">
        <v>73</v>
      </c>
      <c r="E129" s="121">
        <f t="shared" ref="E129:E143" si="17">IF(D129="Weekly",C129*52,IF(D129="Monthly",C129*12,IF(D129="Fortnightly",C129*26,IF(D129="Quarterly",C129*4,IF(D129="Annually",C129*1,0)))))</f>
        <v>0</v>
      </c>
    </row>
    <row r="130" spans="2:5" x14ac:dyDescent="0.2">
      <c r="B130" s="118" t="s">
        <v>55</v>
      </c>
      <c r="C130" s="119">
        <v>0</v>
      </c>
      <c r="D130" s="120" t="s">
        <v>2</v>
      </c>
      <c r="E130" s="121">
        <f t="shared" si="17"/>
        <v>0</v>
      </c>
    </row>
    <row r="131" spans="2:5" x14ac:dyDescent="0.2">
      <c r="B131" s="118" t="s">
        <v>56</v>
      </c>
      <c r="C131" s="119">
        <v>0</v>
      </c>
      <c r="D131" s="120" t="s">
        <v>71</v>
      </c>
      <c r="E131" s="121">
        <f t="shared" si="17"/>
        <v>0</v>
      </c>
    </row>
    <row r="132" spans="2:5" x14ac:dyDescent="0.2">
      <c r="B132" s="118" t="s">
        <v>57</v>
      </c>
      <c r="C132" s="119">
        <v>0</v>
      </c>
      <c r="D132" s="120" t="s">
        <v>2</v>
      </c>
      <c r="E132" s="121">
        <f t="shared" si="17"/>
        <v>0</v>
      </c>
    </row>
    <row r="133" spans="2:5" x14ac:dyDescent="0.2">
      <c r="B133" s="118" t="s">
        <v>58</v>
      </c>
      <c r="C133" s="119">
        <v>0</v>
      </c>
      <c r="D133" s="120" t="s">
        <v>2</v>
      </c>
      <c r="E133" s="121">
        <f t="shared" si="17"/>
        <v>0</v>
      </c>
    </row>
    <row r="134" spans="2:5" x14ac:dyDescent="0.2">
      <c r="B134" s="118" t="s">
        <v>59</v>
      </c>
      <c r="C134" s="119">
        <v>0</v>
      </c>
      <c r="D134" s="120" t="s">
        <v>71</v>
      </c>
      <c r="E134" s="121">
        <f t="shared" si="17"/>
        <v>0</v>
      </c>
    </row>
    <row r="135" spans="2:5" x14ac:dyDescent="0.2">
      <c r="B135" s="118" t="s">
        <v>60</v>
      </c>
      <c r="C135" s="119">
        <v>0</v>
      </c>
      <c r="D135" s="120" t="s">
        <v>73</v>
      </c>
      <c r="E135" s="121">
        <f t="shared" si="17"/>
        <v>0</v>
      </c>
    </row>
    <row r="136" spans="2:5" x14ac:dyDescent="0.2">
      <c r="B136" s="118" t="s">
        <v>61</v>
      </c>
      <c r="C136" s="119">
        <v>0</v>
      </c>
      <c r="D136" s="120" t="s">
        <v>2</v>
      </c>
      <c r="E136" s="121">
        <f t="shared" si="17"/>
        <v>0</v>
      </c>
    </row>
    <row r="137" spans="2:5" x14ac:dyDescent="0.2">
      <c r="B137" s="118" t="s">
        <v>62</v>
      </c>
      <c r="C137" s="119">
        <v>0</v>
      </c>
      <c r="D137" s="120" t="s">
        <v>2</v>
      </c>
      <c r="E137" s="121">
        <f t="shared" si="17"/>
        <v>0</v>
      </c>
    </row>
    <row r="138" spans="2:5" x14ac:dyDescent="0.2">
      <c r="B138" s="118" t="s">
        <v>63</v>
      </c>
      <c r="C138" s="119">
        <v>0</v>
      </c>
      <c r="D138" s="120" t="s">
        <v>70</v>
      </c>
      <c r="E138" s="121">
        <f t="shared" si="17"/>
        <v>0</v>
      </c>
    </row>
    <row r="139" spans="2:5" x14ac:dyDescent="0.2">
      <c r="B139" s="118" t="s">
        <v>64</v>
      </c>
      <c r="C139" s="119">
        <v>0</v>
      </c>
      <c r="D139" s="120" t="s">
        <v>70</v>
      </c>
      <c r="E139" s="121">
        <f t="shared" si="17"/>
        <v>0</v>
      </c>
    </row>
    <row r="140" spans="2:5" x14ac:dyDescent="0.2">
      <c r="B140" s="118" t="s">
        <v>65</v>
      </c>
      <c r="C140" s="119">
        <v>0</v>
      </c>
      <c r="D140" s="120" t="s">
        <v>2</v>
      </c>
      <c r="E140" s="121">
        <f t="shared" si="17"/>
        <v>0</v>
      </c>
    </row>
    <row r="141" spans="2:5" x14ac:dyDescent="0.2">
      <c r="B141" s="118" t="s">
        <v>83</v>
      </c>
      <c r="C141" s="119">
        <v>0</v>
      </c>
      <c r="D141" s="120" t="s">
        <v>2</v>
      </c>
      <c r="E141" s="121">
        <f t="shared" ref="E141:E142" si="18">IF(D141="Weekly",C141*52,IF(D141="Monthly",C141*12,IF(D141="Fortnightly",C141*26,IF(D141="Quarterly",C141*4,IF(D141="Annually",C141*1,0)))))</f>
        <v>0</v>
      </c>
    </row>
    <row r="142" spans="2:5" x14ac:dyDescent="0.2">
      <c r="B142" s="122" t="s">
        <v>16</v>
      </c>
      <c r="C142" s="119">
        <v>0</v>
      </c>
      <c r="D142" s="120" t="s">
        <v>2</v>
      </c>
      <c r="E142" s="121">
        <f t="shared" si="18"/>
        <v>0</v>
      </c>
    </row>
    <row r="143" spans="2:5" x14ac:dyDescent="0.2">
      <c r="B143" s="123" t="s">
        <v>16</v>
      </c>
      <c r="C143" s="119">
        <v>0</v>
      </c>
      <c r="D143" s="124" t="s">
        <v>2</v>
      </c>
      <c r="E143" s="125">
        <f t="shared" si="17"/>
        <v>0</v>
      </c>
    </row>
    <row r="144" spans="2:5" x14ac:dyDescent="0.2">
      <c r="B144" s="126" t="s">
        <v>9</v>
      </c>
      <c r="C144" s="127"/>
      <c r="D144" s="128"/>
      <c r="E144" s="129">
        <f>SUM(E129:E143)</f>
        <v>0</v>
      </c>
    </row>
    <row r="145" spans="2:5" x14ac:dyDescent="0.2">
      <c r="B145" s="4"/>
      <c r="C145" s="4"/>
      <c r="D145" s="4"/>
      <c r="E145" s="4"/>
    </row>
    <row r="146" spans="2:5" x14ac:dyDescent="0.2">
      <c r="B146" s="155" t="s">
        <v>66</v>
      </c>
      <c r="C146" s="156"/>
      <c r="D146" s="156"/>
      <c r="E146" s="157"/>
    </row>
    <row r="147" spans="2:5" x14ac:dyDescent="0.2">
      <c r="B147" s="130" t="s">
        <v>67</v>
      </c>
      <c r="C147" s="131">
        <v>0</v>
      </c>
      <c r="D147" s="132" t="s">
        <v>2</v>
      </c>
      <c r="E147" s="133">
        <f t="shared" ref="E147:E148" si="19">IF(D147="Weekly",C147*52,IF(D147="Monthly",C147*12,IF(D147="Fortnightly",C147*26,IF(D147="Quarterly",C147*4,IF(D147="Annually",C147*1,0)))))</f>
        <v>0</v>
      </c>
    </row>
    <row r="148" spans="2:5" x14ac:dyDescent="0.2">
      <c r="B148" s="130" t="s">
        <v>68</v>
      </c>
      <c r="C148" s="131">
        <v>0</v>
      </c>
      <c r="D148" s="132" t="s">
        <v>73</v>
      </c>
      <c r="E148" s="133">
        <f t="shared" si="19"/>
        <v>0</v>
      </c>
    </row>
    <row r="149" spans="2:5" x14ac:dyDescent="0.2">
      <c r="B149" s="134" t="s">
        <v>16</v>
      </c>
      <c r="C149" s="131">
        <v>0</v>
      </c>
      <c r="D149" s="132" t="s">
        <v>2</v>
      </c>
      <c r="E149" s="133">
        <f t="shared" ref="E149" si="20">IF(D149="Weekly",C149*52,IF(D149="Monthly",C149*12,IF(D149="Fortnightly",C149*26,IF(D149="Quarterly",C149*4,IF(D149="Annually",C149*1,0)))))</f>
        <v>0</v>
      </c>
    </row>
    <row r="150" spans="2:5" x14ac:dyDescent="0.2">
      <c r="B150" s="134" t="s">
        <v>16</v>
      </c>
      <c r="C150" s="131">
        <v>0</v>
      </c>
      <c r="D150" s="132" t="s">
        <v>2</v>
      </c>
      <c r="E150" s="133">
        <f>IF(D150="Weekly",C150*52,IF(D150="Monthly",C150*12,IF(D150="Fortnightly",C150*26,IF(D150="Quarterly",C150*4,IF(D150="Annually",C150*1,0)))))</f>
        <v>0</v>
      </c>
    </row>
    <row r="151" spans="2:5" x14ac:dyDescent="0.2">
      <c r="B151" s="135" t="s">
        <v>9</v>
      </c>
      <c r="C151" s="136"/>
      <c r="D151" s="136"/>
      <c r="E151" s="137">
        <f>SUM(E147:E150)</f>
        <v>0</v>
      </c>
    </row>
    <row r="152" spans="2:5" x14ac:dyDescent="0.2"/>
    <row r="153" spans="2:5" x14ac:dyDescent="0.2"/>
    <row r="154" spans="2:5" x14ac:dyDescent="0.2"/>
    <row r="155" spans="2:5" x14ac:dyDescent="0.2"/>
    <row r="156" spans="2:5" x14ac:dyDescent="0.2"/>
    <row r="157" spans="2:5" x14ac:dyDescent="0.2"/>
    <row r="158" spans="2:5" x14ac:dyDescent="0.2"/>
    <row r="159" spans="2:5" x14ac:dyDescent="0.2"/>
    <row r="160" spans="2:5" x14ac:dyDescent="0.2"/>
    <row r="161" x14ac:dyDescent="0.2"/>
    <row r="162" x14ac:dyDescent="0.2"/>
  </sheetData>
  <sheetProtection sheet="1" objects="1" scenarios="1" selectLockedCells="1"/>
  <mergeCells count="13">
    <mergeCell ref="B146:E146"/>
    <mergeCell ref="B1:E1"/>
    <mergeCell ref="B2:E2"/>
    <mergeCell ref="B6:E6"/>
    <mergeCell ref="B38:E38"/>
    <mergeCell ref="B59:E59"/>
    <mergeCell ref="B69:E69"/>
    <mergeCell ref="B81:E81"/>
    <mergeCell ref="B92:E92"/>
    <mergeCell ref="B104:E104"/>
    <mergeCell ref="B117:E117"/>
    <mergeCell ref="B128:E128"/>
    <mergeCell ref="B48:E48"/>
  </mergeCells>
  <phoneticPr fontId="4" type="noConversion"/>
  <dataValidations count="1">
    <dataValidation type="list" allowBlank="1" showInputMessage="1" showErrorMessage="1" sqref="D46:D47 D57:D59 D67:D69 D79:D81 D90:D92 D102:D104 D115:D117 D126:D128 D144:D146">
      <formula1>$A$16:$A$19</formula1>
    </dataValidation>
  </dataValidations>
  <pageMargins left="0.75" right="0.75" top="1" bottom="1" header="0.5" footer="0.5"/>
  <pageSetup paperSize="9" scale="76" orientation="portrait" horizontalDpi="4294967292" verticalDpi="4294967292"/>
  <rowBreaks count="3" manualBreakCount="3">
    <brk id="46" max="16383" man="1"/>
    <brk id="103" max="16383" man="1"/>
    <brk id="15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Sheet2!$A$15:$A$19</xm:f>
          </x14:formula1>
          <xm:sqref>D147:D150 D39:D45 D49:D56 D60:D66 D70:D78 D82:D89 D93:D101 D105:D114 D118:D125 D129:D143 D22:D32 D8:D18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Ruler="0" workbookViewId="0">
      <selection activeCell="B3" sqref="B3"/>
    </sheetView>
  </sheetViews>
  <sheetFormatPr baseColWidth="10" defaultRowHeight="16" x14ac:dyDescent="0.2"/>
  <cols>
    <col min="1" max="1" width="20.33203125" bestFit="1" customWidth="1"/>
    <col min="2" max="2" width="11.5" bestFit="1" customWidth="1"/>
  </cols>
  <sheetData>
    <row r="1" spans="1:2" x14ac:dyDescent="0.2">
      <c r="A1" t="str">
        <f>Budget!B38</f>
        <v>Financial Commitments</v>
      </c>
      <c r="B1" s="1">
        <f>Budget!E46</f>
        <v>0</v>
      </c>
    </row>
    <row r="2" spans="1:2" x14ac:dyDescent="0.2">
      <c r="A2" t="str">
        <f>Budget!B48</f>
        <v>Investment expenses</v>
      </c>
      <c r="B2" s="1">
        <f>Budget!E57</f>
        <v>0</v>
      </c>
    </row>
    <row r="3" spans="1:2" x14ac:dyDescent="0.2">
      <c r="A3" t="str">
        <f>Budget!B59</f>
        <v>Home</v>
      </c>
      <c r="B3" s="1">
        <f>Budget!E67</f>
        <v>0</v>
      </c>
    </row>
    <row r="4" spans="1:2" x14ac:dyDescent="0.2">
      <c r="A4" t="str">
        <f>Budget!B69</f>
        <v>Utilities</v>
      </c>
      <c r="B4" s="1">
        <f>Budget!E79</f>
        <v>0</v>
      </c>
    </row>
    <row r="5" spans="1:2" x14ac:dyDescent="0.2">
      <c r="A5" t="str">
        <f>Budget!B81</f>
        <v>Education</v>
      </c>
      <c r="B5" s="1">
        <f>Budget!E90</f>
        <v>0</v>
      </c>
    </row>
    <row r="6" spans="1:2" x14ac:dyDescent="0.2">
      <c r="A6" t="str">
        <f>Budget!B92</f>
        <v>Health</v>
      </c>
      <c r="B6" s="1">
        <f>Budget!E102</f>
        <v>0</v>
      </c>
    </row>
    <row r="7" spans="1:2" x14ac:dyDescent="0.2">
      <c r="A7" t="str">
        <f>Budget!B104</f>
        <v>Shopping</v>
      </c>
      <c r="B7" s="1">
        <f>Budget!E115</f>
        <v>0</v>
      </c>
    </row>
    <row r="8" spans="1:2" x14ac:dyDescent="0.2">
      <c r="A8" t="str">
        <f>Budget!B117</f>
        <v>Transport</v>
      </c>
      <c r="B8" s="1">
        <f>Budget!E126</f>
        <v>0</v>
      </c>
    </row>
    <row r="9" spans="1:2" x14ac:dyDescent="0.2">
      <c r="A9" t="str">
        <f>Budget!B128</f>
        <v>Entertainment</v>
      </c>
      <c r="B9" s="1">
        <f>Budget!E144</f>
        <v>0</v>
      </c>
    </row>
    <row r="10" spans="1:2" x14ac:dyDescent="0.2">
      <c r="A10" t="str">
        <f>Budget!B146</f>
        <v>Gifts</v>
      </c>
      <c r="B10" s="1">
        <f>Budget!E151</f>
        <v>0</v>
      </c>
    </row>
    <row r="11" spans="1:2" x14ac:dyDescent="0.2">
      <c r="A11" t="s">
        <v>69</v>
      </c>
      <c r="B11" s="1">
        <f>Budget!E34-SUM(B1:B10)</f>
        <v>0</v>
      </c>
    </row>
    <row r="12" spans="1:2" x14ac:dyDescent="0.2">
      <c r="A12" t="s">
        <v>76</v>
      </c>
      <c r="B12" s="1">
        <f>Budget!E19+Budget!E33</f>
        <v>0</v>
      </c>
    </row>
    <row r="14" spans="1:2" x14ac:dyDescent="0.2">
      <c r="A14" t="s">
        <v>1</v>
      </c>
    </row>
    <row r="15" spans="1:2" x14ac:dyDescent="0.2">
      <c r="A15" t="s">
        <v>2</v>
      </c>
    </row>
    <row r="16" spans="1:2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</sheetData>
  <dataValidations count="1">
    <dataValidation type="list" allowBlank="1" showInputMessage="1" showErrorMessage="1" sqref="A15:A19">
      <formula1>A15:A19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Budget</vt:lpstr>
      <vt:lpstr>Sheet2</vt:lpstr>
      <vt:lpstr>Budget Breakdown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Gehlert</dc:creator>
  <cp:lastModifiedBy>Microsoft Office User</cp:lastModifiedBy>
  <dcterms:created xsi:type="dcterms:W3CDTF">2015-06-14T09:49:46Z</dcterms:created>
  <dcterms:modified xsi:type="dcterms:W3CDTF">2016-10-17T00:06:09Z</dcterms:modified>
</cp:coreProperties>
</file>